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1" windowWidth="20106" windowHeight="9278"/>
  </bookViews>
  <sheets>
    <sheet name="Valori assoluti" sheetId="1" r:id="rId1"/>
    <sheet name="C.P. per anno" sheetId="2" r:id="rId2"/>
    <sheet name="C.P. per mese" sheetId="3" r:id="rId3"/>
    <sheet name="Variazioni" sheetId="4" r:id="rId4"/>
    <sheet name="ISTAT 16 senzaIncMort" sheetId="5" state="hidden" r:id="rId5"/>
    <sheet name="2018 da spss" sheetId="6" state="hidden" r:id="rId6"/>
    <sheet name="2019 da spss" sheetId="7" state="hidden" r:id="rId7"/>
  </sheets>
  <calcPr calcId="145621"/>
</workbook>
</file>

<file path=xl/calcChain.xml><?xml version="1.0" encoding="utf-8"?>
<calcChain xmlns="http://schemas.openxmlformats.org/spreadsheetml/2006/main">
  <c r="W38" i="4" l="1"/>
  <c r="V38" i="4"/>
  <c r="W37" i="4"/>
  <c r="V37" i="4"/>
  <c r="W36" i="4"/>
  <c r="V36" i="4"/>
  <c r="W35" i="4"/>
  <c r="V35" i="4"/>
  <c r="W34" i="4"/>
  <c r="V34" i="4"/>
  <c r="W33" i="4"/>
  <c r="V33" i="4"/>
  <c r="W32" i="4"/>
  <c r="V32" i="4"/>
  <c r="W31" i="4"/>
  <c r="V31" i="4"/>
  <c r="W30" i="4"/>
  <c r="V30" i="4"/>
  <c r="W29" i="4"/>
  <c r="V29" i="4"/>
  <c r="W28" i="4"/>
  <c r="V28" i="4"/>
  <c r="W27" i="4"/>
  <c r="V27" i="4"/>
  <c r="W26" i="4"/>
  <c r="V26" i="4"/>
  <c r="W25" i="4"/>
  <c r="V25" i="4"/>
  <c r="W24" i="4"/>
  <c r="V24" i="4"/>
  <c r="W23" i="4"/>
  <c r="V23" i="4"/>
  <c r="W22" i="4"/>
  <c r="V22" i="4"/>
  <c r="W21" i="4"/>
  <c r="V21" i="4"/>
  <c r="W20" i="4"/>
  <c r="V20" i="4"/>
  <c r="W19" i="4"/>
  <c r="V19" i="4"/>
  <c r="W18" i="4"/>
  <c r="V18" i="4"/>
  <c r="W17" i="4"/>
  <c r="V17" i="4"/>
  <c r="W16" i="4"/>
  <c r="V16" i="4"/>
  <c r="W15" i="4"/>
  <c r="V15" i="4"/>
  <c r="W14" i="4"/>
  <c r="V14" i="4"/>
  <c r="W13" i="4"/>
  <c r="V13" i="4"/>
  <c r="W12" i="4"/>
  <c r="V12" i="4"/>
  <c r="W11" i="4"/>
  <c r="V11" i="4"/>
  <c r="W10" i="4"/>
  <c r="V10" i="4"/>
  <c r="W9" i="4"/>
  <c r="V9" i="4"/>
  <c r="W8" i="4"/>
  <c r="V8" i="4"/>
  <c r="W7" i="4"/>
  <c r="V7" i="4"/>
  <c r="W6" i="4"/>
  <c r="V6" i="4"/>
  <c r="W5" i="4"/>
  <c r="V5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5" i="2"/>
  <c r="U34" i="1"/>
  <c r="U33" i="1"/>
  <c r="U32" i="1"/>
  <c r="U31" i="1"/>
  <c r="V31" i="1" s="1"/>
  <c r="U31" i="2" s="1"/>
  <c r="U30" i="1"/>
  <c r="U29" i="1"/>
  <c r="U26" i="1"/>
  <c r="U25" i="1"/>
  <c r="U24" i="1"/>
  <c r="U23" i="1"/>
  <c r="U22" i="1"/>
  <c r="U21" i="1"/>
  <c r="U27" i="1" s="1"/>
  <c r="U18" i="1"/>
  <c r="U17" i="1"/>
  <c r="U16" i="1"/>
  <c r="U15" i="1"/>
  <c r="V15" i="1" s="1"/>
  <c r="U15" i="2" s="1"/>
  <c r="U14" i="1"/>
  <c r="U13" i="1"/>
  <c r="U10" i="1"/>
  <c r="U9" i="1"/>
  <c r="V9" i="1" s="1"/>
  <c r="U9" i="2" s="1"/>
  <c r="U8" i="1"/>
  <c r="U7" i="1"/>
  <c r="U6" i="1"/>
  <c r="U5" i="1"/>
  <c r="U11" i="1" s="1"/>
  <c r="U12" i="1"/>
  <c r="U20" i="1"/>
  <c r="U28" i="1"/>
  <c r="U35" i="1"/>
  <c r="U36" i="1"/>
  <c r="V34" i="1"/>
  <c r="U34" i="2" s="1"/>
  <c r="V33" i="1"/>
  <c r="U33" i="2" s="1"/>
  <c r="V32" i="1"/>
  <c r="U32" i="2" s="1"/>
  <c r="V30" i="1"/>
  <c r="U30" i="2" s="1"/>
  <c r="V29" i="1"/>
  <c r="U29" i="2" s="1"/>
  <c r="V26" i="1"/>
  <c r="U26" i="2" s="1"/>
  <c r="V24" i="1"/>
  <c r="U24" i="2" s="1"/>
  <c r="V23" i="1"/>
  <c r="U23" i="2" s="1"/>
  <c r="V22" i="1"/>
  <c r="U22" i="2" s="1"/>
  <c r="V18" i="1"/>
  <c r="U18" i="2" s="1"/>
  <c r="V17" i="1"/>
  <c r="U17" i="2" s="1"/>
  <c r="V16" i="1"/>
  <c r="U16" i="2" s="1"/>
  <c r="V14" i="1"/>
  <c r="U14" i="2" s="1"/>
  <c r="V13" i="1"/>
  <c r="U13" i="2" s="1"/>
  <c r="V10" i="1"/>
  <c r="U10" i="2" s="1"/>
  <c r="V8" i="1"/>
  <c r="U8" i="2" s="1"/>
  <c r="V7" i="1"/>
  <c r="U7" i="2" s="1"/>
  <c r="V6" i="1"/>
  <c r="U6" i="2" s="1"/>
  <c r="U37" i="1" l="1"/>
  <c r="U21" i="2"/>
  <c r="U19" i="1"/>
  <c r="V5" i="1"/>
  <c r="U5" i="2" s="1"/>
  <c r="V21" i="1"/>
  <c r="V25" i="1"/>
  <c r="U25" i="2" s="1"/>
  <c r="U38" i="1"/>
  <c r="T34" i="1"/>
  <c r="T33" i="1"/>
  <c r="T32" i="1"/>
  <c r="T31" i="1"/>
  <c r="T30" i="1"/>
  <c r="T29" i="1"/>
  <c r="T26" i="1"/>
  <c r="T25" i="1"/>
  <c r="T24" i="1"/>
  <c r="T23" i="1"/>
  <c r="T22" i="1"/>
  <c r="T21" i="1"/>
  <c r="T18" i="1"/>
  <c r="T17" i="1"/>
  <c r="T16" i="1"/>
  <c r="T15" i="1"/>
  <c r="T14" i="1"/>
  <c r="T13" i="1"/>
  <c r="T10" i="1"/>
  <c r="T9" i="1"/>
  <c r="T8" i="1"/>
  <c r="T7" i="1"/>
  <c r="T6" i="1"/>
  <c r="T5" i="1"/>
  <c r="T31" i="4"/>
  <c r="T26" i="4"/>
  <c r="T23" i="4"/>
  <c r="T15" i="4"/>
  <c r="T14" i="4"/>
  <c r="T10" i="4"/>
  <c r="T5" i="4"/>
  <c r="T21" i="4"/>
  <c r="T9" i="4" l="1"/>
  <c r="T25" i="4"/>
  <c r="T34" i="4"/>
  <c r="T11" i="1"/>
  <c r="T6" i="4"/>
  <c r="T22" i="4"/>
  <c r="T18" i="4"/>
  <c r="T30" i="4"/>
  <c r="T7" i="4"/>
  <c r="T13" i="4"/>
  <c r="T17" i="4"/>
  <c r="T29" i="4"/>
  <c r="T33" i="4"/>
  <c r="T36" i="1"/>
  <c r="T28" i="1"/>
  <c r="T12" i="1"/>
  <c r="T19" i="1"/>
  <c r="T27" i="1"/>
  <c r="T35" i="1"/>
  <c r="T20" i="1"/>
  <c r="T32" i="4"/>
  <c r="T24" i="4"/>
  <c r="T16" i="4"/>
  <c r="T8" i="4"/>
  <c r="S6" i="4"/>
  <c r="S36" i="1"/>
  <c r="S35" i="1"/>
  <c r="S28" i="1"/>
  <c r="S27" i="1"/>
  <c r="S20" i="1"/>
  <c r="S19" i="1"/>
  <c r="S12" i="1"/>
  <c r="S11" i="1"/>
  <c r="T11" i="4" s="1"/>
  <c r="R6" i="1"/>
  <c r="S6" i="2" s="1"/>
  <c r="T6" i="2" l="1"/>
  <c r="T27" i="4"/>
  <c r="T20" i="4"/>
  <c r="T36" i="4"/>
  <c r="T28" i="4"/>
  <c r="T37" i="1"/>
  <c r="T38" i="1"/>
  <c r="T19" i="4"/>
  <c r="T12" i="4"/>
  <c r="T32" i="3"/>
  <c r="T35" i="4"/>
  <c r="T30" i="3"/>
  <c r="T34" i="3"/>
  <c r="T22" i="3"/>
  <c r="T20" i="3"/>
  <c r="T36" i="3"/>
  <c r="S37" i="1"/>
  <c r="S38" i="1"/>
  <c r="R34" i="1"/>
  <c r="T34" i="2" s="1"/>
  <c r="R32" i="1"/>
  <c r="T32" i="2" s="1"/>
  <c r="R30" i="1"/>
  <c r="T30" i="2" s="1"/>
  <c r="R26" i="1"/>
  <c r="T26" i="2" s="1"/>
  <c r="R24" i="1"/>
  <c r="T24" i="2" s="1"/>
  <c r="R22" i="1"/>
  <c r="T22" i="2" s="1"/>
  <c r="R18" i="1"/>
  <c r="T18" i="2" s="1"/>
  <c r="R16" i="1"/>
  <c r="T16" i="2" s="1"/>
  <c r="R14" i="1"/>
  <c r="T14" i="2" s="1"/>
  <c r="R10" i="1"/>
  <c r="T10" i="2" s="1"/>
  <c r="R8" i="1"/>
  <c r="T8" i="2" s="1"/>
  <c r="R33" i="1"/>
  <c r="T33" i="2" s="1"/>
  <c r="R31" i="1"/>
  <c r="T31" i="2" s="1"/>
  <c r="R29" i="1"/>
  <c r="T29" i="2" s="1"/>
  <c r="R25" i="1"/>
  <c r="T25" i="2" s="1"/>
  <c r="R23" i="1"/>
  <c r="T23" i="2" s="1"/>
  <c r="R21" i="1"/>
  <c r="T21" i="2" s="1"/>
  <c r="R17" i="1"/>
  <c r="T17" i="2" s="1"/>
  <c r="R15" i="1"/>
  <c r="T15" i="2" s="1"/>
  <c r="R13" i="1"/>
  <c r="T13" i="2" s="1"/>
  <c r="R20" i="1"/>
  <c r="R20" i="4" s="1"/>
  <c r="R9" i="1"/>
  <c r="T9" i="2" s="1"/>
  <c r="R7" i="1"/>
  <c r="T7" i="2" s="1"/>
  <c r="R5" i="1"/>
  <c r="T5" i="2" s="1"/>
  <c r="R29" i="4" l="1"/>
  <c r="T8" i="3"/>
  <c r="R17" i="4"/>
  <c r="T11" i="3"/>
  <c r="R7" i="4"/>
  <c r="T24" i="3"/>
  <c r="T26" i="3"/>
  <c r="T16" i="3"/>
  <c r="T6" i="3"/>
  <c r="T10" i="3"/>
  <c r="T38" i="3"/>
  <c r="T12" i="3"/>
  <c r="T28" i="3"/>
  <c r="T14" i="3"/>
  <c r="T18" i="3"/>
  <c r="T38" i="4"/>
  <c r="T13" i="3"/>
  <c r="T15" i="3"/>
  <c r="T19" i="3"/>
  <c r="T21" i="3"/>
  <c r="T31" i="3"/>
  <c r="T27" i="3"/>
  <c r="T29" i="3"/>
  <c r="T5" i="3"/>
  <c r="T37" i="3"/>
  <c r="T9" i="3"/>
  <c r="T25" i="3"/>
  <c r="T7" i="3"/>
  <c r="T37" i="4"/>
  <c r="T17" i="3"/>
  <c r="T33" i="3"/>
  <c r="T23" i="3"/>
  <c r="T35" i="3"/>
  <c r="S21" i="4"/>
  <c r="S21" i="2"/>
  <c r="S14" i="2"/>
  <c r="S14" i="4"/>
  <c r="S24" i="4"/>
  <c r="S24" i="2"/>
  <c r="S31" i="3"/>
  <c r="S23" i="3"/>
  <c r="S15" i="3"/>
  <c r="S7" i="3"/>
  <c r="S33" i="3"/>
  <c r="S25" i="3"/>
  <c r="S17" i="3"/>
  <c r="S9" i="3"/>
  <c r="S37" i="3"/>
  <c r="S29" i="3"/>
  <c r="S21" i="3"/>
  <c r="S13" i="3"/>
  <c r="S5" i="3"/>
  <c r="S11" i="3"/>
  <c r="S13" i="4"/>
  <c r="S13" i="2"/>
  <c r="S23" i="2"/>
  <c r="S23" i="4"/>
  <c r="S33" i="4"/>
  <c r="S33" i="2"/>
  <c r="S16" i="4"/>
  <c r="S16" i="2"/>
  <c r="S7" i="2"/>
  <c r="S7" i="4"/>
  <c r="S15" i="4"/>
  <c r="S15" i="2"/>
  <c r="R27" i="1"/>
  <c r="S27" i="4" s="1"/>
  <c r="S25" i="4"/>
  <c r="S25" i="2"/>
  <c r="R8" i="4"/>
  <c r="S8" i="4"/>
  <c r="S8" i="2"/>
  <c r="S18" i="2"/>
  <c r="S18" i="4"/>
  <c r="V36" i="1"/>
  <c r="U36" i="2" s="1"/>
  <c r="S30" i="4"/>
  <c r="R18" i="2"/>
  <c r="S20" i="4"/>
  <c r="S27" i="3"/>
  <c r="R14" i="2"/>
  <c r="S9" i="4"/>
  <c r="S9" i="2"/>
  <c r="R17" i="2"/>
  <c r="S17" i="4"/>
  <c r="S17" i="2"/>
  <c r="S29" i="4"/>
  <c r="S29" i="2"/>
  <c r="S10" i="4"/>
  <c r="S10" i="2"/>
  <c r="S22" i="4"/>
  <c r="S22" i="2"/>
  <c r="S32" i="4"/>
  <c r="S32" i="2"/>
  <c r="R33" i="4"/>
  <c r="R13" i="4"/>
  <c r="S35" i="3"/>
  <c r="R35" i="1"/>
  <c r="S35" i="4" s="1"/>
  <c r="S31" i="4"/>
  <c r="S31" i="2"/>
  <c r="S34" i="2"/>
  <c r="S34" i="4"/>
  <c r="S19" i="3"/>
  <c r="S5" i="4"/>
  <c r="S5" i="2"/>
  <c r="S26" i="4"/>
  <c r="S26" i="2"/>
  <c r="R23" i="4"/>
  <c r="S38" i="3"/>
  <c r="S34" i="3"/>
  <c r="S30" i="3"/>
  <c r="S26" i="3"/>
  <c r="S22" i="3"/>
  <c r="S18" i="3"/>
  <c r="S14" i="3"/>
  <c r="S10" i="3"/>
  <c r="S6" i="3"/>
  <c r="S36" i="3"/>
  <c r="S28" i="3"/>
  <c r="S32" i="3"/>
  <c r="S24" i="3"/>
  <c r="S16" i="3"/>
  <c r="S8" i="3"/>
  <c r="S20" i="3"/>
  <c r="S12" i="3"/>
  <c r="R32" i="2"/>
  <c r="R16" i="2"/>
  <c r="R5" i="4"/>
  <c r="R35" i="4"/>
  <c r="R31" i="4"/>
  <c r="R27" i="4"/>
  <c r="R15" i="4"/>
  <c r="V19" i="1"/>
  <c r="U19" i="2" s="1"/>
  <c r="R28" i="1"/>
  <c r="S28" i="4" s="1"/>
  <c r="R31" i="2"/>
  <c r="R23" i="2"/>
  <c r="R34" i="4"/>
  <c r="R30" i="4"/>
  <c r="R26" i="4"/>
  <c r="R22" i="4"/>
  <c r="R18" i="4"/>
  <c r="R14" i="4"/>
  <c r="R10" i="4"/>
  <c r="R6" i="4"/>
  <c r="R25" i="4"/>
  <c r="R21" i="4"/>
  <c r="R9" i="4"/>
  <c r="R11" i="1"/>
  <c r="S11" i="4" s="1"/>
  <c r="R29" i="2"/>
  <c r="R25" i="2"/>
  <c r="R21" i="2"/>
  <c r="R32" i="4"/>
  <c r="R24" i="4"/>
  <c r="R16" i="4"/>
  <c r="R36" i="1"/>
  <c r="S36" i="4" s="1"/>
  <c r="R24" i="2"/>
  <c r="R12" i="1"/>
  <c r="S12" i="4" s="1"/>
  <c r="R19" i="1"/>
  <c r="S19" i="4" s="1"/>
  <c r="S36" i="2" l="1"/>
  <c r="T36" i="2"/>
  <c r="S19" i="2"/>
  <c r="T19" i="2"/>
  <c r="V27" i="1"/>
  <c r="R33" i="2"/>
  <c r="V35" i="1"/>
  <c r="R22" i="2"/>
  <c r="R26" i="2"/>
  <c r="R13" i="2"/>
  <c r="V20" i="1"/>
  <c r="U20" i="2" s="1"/>
  <c r="R34" i="2"/>
  <c r="S30" i="2"/>
  <c r="R30" i="2"/>
  <c r="R37" i="1"/>
  <c r="R19" i="2"/>
  <c r="R19" i="4"/>
  <c r="R38" i="1"/>
  <c r="R12" i="4"/>
  <c r="R36" i="4"/>
  <c r="R36" i="2"/>
  <c r="V28" i="1"/>
  <c r="R11" i="4"/>
  <c r="R15" i="2"/>
  <c r="R28" i="4"/>
  <c r="R6" i="2"/>
  <c r="R7" i="2"/>
  <c r="R8" i="2"/>
  <c r="R9" i="2"/>
  <c r="R10" i="2"/>
  <c r="R5" i="2"/>
  <c r="T27" i="2" l="1"/>
  <c r="U27" i="2"/>
  <c r="T35" i="2"/>
  <c r="U35" i="2"/>
  <c r="T28" i="2"/>
  <c r="U28" i="2"/>
  <c r="S20" i="2"/>
  <c r="T20" i="2"/>
  <c r="S28" i="2"/>
  <c r="R36" i="3"/>
  <c r="S38" i="4"/>
  <c r="R11" i="3"/>
  <c r="S37" i="4"/>
  <c r="R27" i="2"/>
  <c r="S27" i="2"/>
  <c r="R19" i="3"/>
  <c r="R20" i="2"/>
  <c r="R35" i="2"/>
  <c r="S35" i="2"/>
  <c r="R28" i="2"/>
  <c r="R12" i="3"/>
  <c r="R28" i="3"/>
  <c r="R38" i="3"/>
  <c r="R38" i="4"/>
  <c r="R20" i="3"/>
  <c r="R18" i="3"/>
  <c r="R34" i="3"/>
  <c r="R24" i="3"/>
  <c r="R6" i="3"/>
  <c r="R22" i="3"/>
  <c r="R8" i="3"/>
  <c r="R32" i="3"/>
  <c r="R10" i="3"/>
  <c r="R26" i="3"/>
  <c r="R16" i="3"/>
  <c r="R14" i="3"/>
  <c r="R30" i="3"/>
  <c r="R37" i="4"/>
  <c r="R37" i="3"/>
  <c r="R33" i="3"/>
  <c r="R29" i="3"/>
  <c r="R17" i="3"/>
  <c r="R13" i="3"/>
  <c r="R23" i="3"/>
  <c r="R7" i="3"/>
  <c r="R31" i="3"/>
  <c r="R5" i="3"/>
  <c r="R35" i="3"/>
  <c r="R9" i="3"/>
  <c r="R15" i="3"/>
  <c r="R21" i="3"/>
  <c r="R27" i="3"/>
  <c r="R25" i="3"/>
  <c r="V12" i="1"/>
  <c r="U12" i="2" s="1"/>
  <c r="V11" i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0" i="2"/>
  <c r="C9" i="2"/>
  <c r="C8" i="2"/>
  <c r="C7" i="2"/>
  <c r="C6" i="2"/>
  <c r="C5" i="2"/>
  <c r="T11" i="2" l="1"/>
  <c r="U11" i="2"/>
  <c r="V38" i="1"/>
  <c r="T12" i="2"/>
  <c r="S40" i="3"/>
  <c r="S39" i="3"/>
  <c r="H11" i="2"/>
  <c r="S11" i="2"/>
  <c r="V37" i="1"/>
  <c r="D12" i="2"/>
  <c r="S12" i="2"/>
  <c r="J11" i="2"/>
  <c r="P12" i="2"/>
  <c r="L11" i="2"/>
  <c r="D11" i="2"/>
  <c r="N12" i="2"/>
  <c r="J12" i="2"/>
  <c r="F12" i="2"/>
  <c r="O12" i="2"/>
  <c r="H12" i="2"/>
  <c r="C12" i="2"/>
  <c r="K12" i="2"/>
  <c r="C11" i="2"/>
  <c r="O11" i="2"/>
  <c r="E12" i="2"/>
  <c r="R12" i="2"/>
  <c r="E11" i="2"/>
  <c r="R11" i="2"/>
  <c r="N11" i="2"/>
  <c r="G11" i="2"/>
  <c r="L12" i="2"/>
  <c r="G12" i="2"/>
  <c r="Q12" i="2"/>
  <c r="M12" i="2"/>
  <c r="I12" i="2"/>
  <c r="P11" i="2"/>
  <c r="K11" i="2"/>
  <c r="F11" i="2"/>
  <c r="Q11" i="2"/>
  <c r="M11" i="2"/>
  <c r="I11" i="2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5" i="4"/>
  <c r="T38" i="2" l="1"/>
  <c r="U38" i="2"/>
  <c r="Q38" i="2"/>
  <c r="T37" i="2"/>
  <c r="U37" i="2"/>
  <c r="S38" i="2"/>
  <c r="H38" i="2"/>
  <c r="L38" i="2"/>
  <c r="C38" i="2"/>
  <c r="J38" i="2"/>
  <c r="K38" i="2"/>
  <c r="E38" i="2"/>
  <c r="R38" i="2"/>
  <c r="F38" i="2"/>
  <c r="K37" i="2"/>
  <c r="J37" i="2"/>
  <c r="M38" i="2"/>
  <c r="D38" i="2"/>
  <c r="G38" i="2"/>
  <c r="G37" i="2"/>
  <c r="N37" i="2"/>
  <c r="O37" i="2"/>
  <c r="I38" i="2"/>
  <c r="O38" i="2"/>
  <c r="N38" i="2"/>
  <c r="P38" i="2"/>
  <c r="S37" i="2"/>
  <c r="R37" i="2"/>
  <c r="E37" i="2"/>
  <c r="M37" i="2"/>
  <c r="H37" i="2"/>
  <c r="P37" i="2"/>
  <c r="I37" i="2"/>
  <c r="Q37" i="2"/>
  <c r="C37" i="2"/>
  <c r="F37" i="2"/>
  <c r="D37" i="2"/>
  <c r="L37" i="2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5" i="3"/>
  <c r="V6" i="3"/>
  <c r="Q6" i="3"/>
  <c r="V22" i="3"/>
  <c r="V28" i="3"/>
  <c r="V34" i="3"/>
  <c r="V21" i="3"/>
  <c r="V38" i="3"/>
  <c r="V26" i="3" l="1"/>
  <c r="V8" i="3"/>
  <c r="V30" i="3"/>
  <c r="V32" i="3"/>
  <c r="V20" i="3"/>
  <c r="V14" i="3"/>
  <c r="V36" i="3"/>
  <c r="V24" i="3"/>
  <c r="V12" i="3"/>
  <c r="V10" i="3"/>
  <c r="V31" i="3"/>
  <c r="V19" i="3"/>
  <c r="V7" i="3"/>
  <c r="V9" i="3"/>
  <c r="V35" i="3"/>
  <c r="V23" i="3"/>
  <c r="V27" i="3"/>
  <c r="V37" i="3"/>
  <c r="V25" i="3"/>
  <c r="V13" i="3"/>
  <c r="V29" i="3"/>
  <c r="V33" i="3"/>
  <c r="V18" i="3"/>
  <c r="V17" i="3"/>
  <c r="V16" i="3"/>
  <c r="V15" i="3"/>
  <c r="V11" i="3"/>
  <c r="V5" i="3"/>
</calcChain>
</file>

<file path=xl/sharedStrings.xml><?xml version="1.0" encoding="utf-8"?>
<sst xmlns="http://schemas.openxmlformats.org/spreadsheetml/2006/main" count="618" uniqueCount="97">
  <si>
    <t>Totali</t>
  </si>
  <si>
    <t>Gennaio</t>
  </si>
  <si>
    <t>morti</t>
  </si>
  <si>
    <t>feriti</t>
  </si>
  <si>
    <t>Febbraio</t>
  </si>
  <si>
    <t>Marzo</t>
  </si>
  <si>
    <t>1° Trimestre</t>
  </si>
  <si>
    <t>Aprile</t>
  </si>
  <si>
    <t>Maggio</t>
  </si>
  <si>
    <t>Giugno</t>
  </si>
  <si>
    <t>2° Trimestre</t>
  </si>
  <si>
    <t>Luglio</t>
  </si>
  <si>
    <t>Agosto</t>
  </si>
  <si>
    <t>Settembre</t>
  </si>
  <si>
    <t>3° Trimestre</t>
  </si>
  <si>
    <t>Ottobre</t>
  </si>
  <si>
    <t>Novembre</t>
  </si>
  <si>
    <t>Dicembre</t>
  </si>
  <si>
    <t>4° Trimestre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</si>
  <si>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</si>
  <si>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mese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</si>
  <si>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</si>
  <si>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</si>
  <si>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</si>
  <si>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</si>
  <si>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</si>
  <si>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</si>
  <si>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</si>
  <si>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</si>
  <si>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</si>
  <si>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</si>
  <si>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</si>
  <si>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</si>
  <si>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</si>
  <si>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 xml:space="preserve"> - </t>
  </si>
  <si>
    <t>Note: in rosso e verde corsivo sono indicati: 1) in “a)” massimi e minimi; 2) in “c)” maggiori e minori diminuzioni, per mese, trimestre ed intero periodo. In blu sono indicati i totali generali.</t>
  </si>
  <si>
    <t xml:space="preserve"> </t>
  </si>
  <si>
    <t>Frequenza</t>
  </si>
  <si>
    <t>Percentuale</t>
  </si>
  <si>
    <t>Percentuale valida</t>
  </si>
  <si>
    <t>Percentuale cumulata</t>
  </si>
  <si>
    <t>Validi</t>
  </si>
  <si>
    <t>Totale</t>
  </si>
  <si>
    <t>Morti  Data dell'incidente:mese</t>
  </si>
  <si>
    <t>I trimestre</t>
  </si>
  <si>
    <t>II trimestre</t>
  </si>
  <si>
    <t>III trimestre</t>
  </si>
  <si>
    <t>IV trimestre</t>
  </si>
  <si>
    <t>Morti Trimestre</t>
  </si>
  <si>
    <t>Feriti Data dell'incidente:mese</t>
  </si>
  <si>
    <t>Feriti Trimestre</t>
  </si>
  <si>
    <t>2015/2014</t>
  </si>
  <si>
    <t>Tavola 1.12 - Incidenti stradali, morti e feriti per mese e regione - Anno 2016</t>
  </si>
  <si>
    <t>REGIONI</t>
  </si>
  <si>
    <t>Incidenti</t>
  </si>
  <si>
    <t>Morti</t>
  </si>
  <si>
    <t>Feriti</t>
  </si>
  <si>
    <t>Piemonte</t>
  </si>
  <si>
    <t xml:space="preserve">Valle d'Aosta/Vallée d'Aoste </t>
  </si>
  <si>
    <t>Lombardia</t>
  </si>
  <si>
    <t>Trentino-Alto Adige</t>
  </si>
  <si>
    <t>Bolzano - 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</si>
  <si>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</si>
  <si>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</si>
  <si>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</si>
  <si>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</si>
  <si>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</si>
  <si>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</si>
  <si>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</si>
  <si>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</si>
  <si>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</si>
  <si>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</si>
  <si>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</si>
  <si>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</si>
  <si>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</si>
  <si>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</si>
  <si>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</si>
  <si>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</si>
  <si>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</si>
  <si>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</si>
  <si>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r>
      <t xml:space="preserve">Tavola 1.12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Incidenti stradali, morti e feriti per mese e regione - Anno 2016</t>
    </r>
  </si>
  <si>
    <t>2016/15</t>
  </si>
  <si>
    <t>a)      Valori assoluti</t>
  </si>
  <si>
    <t>a)      Variazioni annuali e di periodo</t>
  </si>
  <si>
    <r>
      <t>Fonte:</t>
    </r>
    <r>
      <rPr>
        <sz val="12"/>
        <color theme="1"/>
        <rFont val="Times New Roman"/>
        <family val="1"/>
      </rPr>
      <t xml:space="preserve"> elaborazione Ministero delle Infrastrutture e dei Trasporti su dati ISTAT.</t>
    </r>
  </si>
  <si>
    <t>2017/16</t>
  </si>
  <si>
    <t>Data dell'incidente:mese</t>
  </si>
  <si>
    <t>incid</t>
  </si>
  <si>
    <t>mortali</t>
  </si>
  <si>
    <t>2018/17</t>
  </si>
  <si>
    <t>Mese dell'anno</t>
  </si>
  <si>
    <t>Mortali</t>
  </si>
  <si>
    <r>
      <t xml:space="preserve">Segue: </t>
    </r>
    <r>
      <rPr>
        <b/>
        <sz val="12"/>
        <color rgb="FF00B050"/>
        <rFont val="Times New Roman"/>
        <family val="1"/>
      </rPr>
      <t>Tab. RF.IS.1.2.2 - Morti e feriti in incidenti stradali per mese e trimestre - Anni 2001-2019</t>
    </r>
  </si>
  <si>
    <t>Tab. RF.IS.1.2.2 - Morti e feriti in incidenti stradali per mese e trimestre - Anni 2001-2019</t>
  </si>
  <si>
    <t>2019/18</t>
  </si>
  <si>
    <t>Var. 2019/01</t>
  </si>
  <si>
    <t>Var. 2019/10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</si>
</sst>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-;\-* #,##0_-;_-* &quot;-&quot;_-;_-@_-"/>
    <numFmt numFmtId="165" formatCode="_-* #,##0.00_-;\-* #,##0.00_-;_-* &quot;-&quot;??_-;_-@_-"/>
    <numFmt numFmtId="166" formatCode="###0"/>
    <numFmt numFmtId="167" formatCode="####.0"/>
    <numFmt numFmtId="168" formatCode="_-* #,##0_-;\-* #,##0_-;_-* &quot;-&quot;??_-;_-@_-"/>
  </numFmts>
  <fonts count="38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b/>
      <sz val="8"/>
      <color rgb="FF0070C0"/>
      <name val="Times New Roman"/>
      <family val="1"/>
    </font>
    <font>
      <i/>
      <sz val="12"/>
      <color rgb="FF00B05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0"/>
      <name val="Arial"/>
      <family val="2"/>
    </font>
    <font>
      <b/>
      <sz val="8"/>
      <name val="Times New Roman"/>
      <family val="1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12"/>
      <color rgb="FF00B05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indexed="8"/>
      <name val="Arial Bold"/>
    </font>
    <font>
      <sz val="12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sz val="8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i/>
      <sz val="8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sz val="12"/>
      <name val="Calibri"/>
      <family val="2"/>
      <scheme val="minor"/>
    </font>
    <font>
      <b/>
      <sz val="7"/>
      <color indexed="8"/>
      <name val="Arial Bold"/>
    </font>
    <font>
      <sz val="7"/>
      <color indexed="8"/>
      <name val="Arial"/>
      <family val="2"/>
    </font>
    <font>
      <b/>
      <sz val="8"/>
      <color indexed="8"/>
      <name val="Arial Bold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1" fillId="0" borderId="0"/>
    <xf numFmtId="165" fontId="13" fillId="0" borderId="0" applyFont="0" applyFill="0" applyBorder="0" applyAlignment="0" applyProtection="0"/>
    <xf numFmtId="0" fontId="11" fillId="0" borderId="0"/>
    <xf numFmtId="0" fontId="11" fillId="0" borderId="0"/>
  </cellStyleXfs>
  <cellXfs count="167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0" fontId="14" fillId="0" borderId="0" xfId="0" applyFont="1" applyFill="1"/>
    <xf numFmtId="0" fontId="15" fillId="0" borderId="0" xfId="0" applyFont="1" applyFill="1"/>
    <xf numFmtId="0" fontId="15" fillId="0" borderId="30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right" vertical="center"/>
    </xf>
    <xf numFmtId="0" fontId="15" fillId="0" borderId="0" xfId="0" applyFont="1" applyFill="1" applyAlignment="1">
      <alignment horizontal="right"/>
    </xf>
    <xf numFmtId="168" fontId="15" fillId="0" borderId="0" xfId="2" applyNumberFormat="1" applyFont="1" applyFill="1"/>
    <xf numFmtId="164" fontId="15" fillId="0" borderId="0" xfId="2" applyNumberFormat="1" applyFont="1" applyFill="1"/>
    <xf numFmtId="0" fontId="16" fillId="0" borderId="0" xfId="0" applyFont="1" applyFill="1"/>
    <xf numFmtId="168" fontId="16" fillId="0" borderId="0" xfId="2" applyNumberFormat="1" applyFont="1" applyFill="1"/>
    <xf numFmtId="164" fontId="16" fillId="0" borderId="0" xfId="2" applyNumberFormat="1" applyFont="1" applyFill="1"/>
    <xf numFmtId="0" fontId="17" fillId="0" borderId="0" xfId="0" applyFont="1" applyFill="1"/>
    <xf numFmtId="168" fontId="17" fillId="0" borderId="0" xfId="2" applyNumberFormat="1" applyFont="1" applyFill="1"/>
    <xf numFmtId="0" fontId="17" fillId="0" borderId="0" xfId="0" applyFont="1" applyFill="1" applyBorder="1"/>
    <xf numFmtId="168" fontId="17" fillId="0" borderId="0" xfId="2" applyNumberFormat="1" applyFont="1" applyFill="1" applyBorder="1"/>
    <xf numFmtId="168" fontId="15" fillId="0" borderId="30" xfId="2" applyNumberFormat="1" applyFont="1" applyFill="1" applyBorder="1"/>
    <xf numFmtId="164" fontId="15" fillId="0" borderId="0" xfId="2" applyNumberFormat="1" applyFont="1" applyFill="1" applyAlignment="1">
      <alignment horizontal="right"/>
    </xf>
    <xf numFmtId="0" fontId="8" fillId="0" borderId="0" xfId="0" applyFont="1" applyAlignment="1">
      <alignment horizontal="left" vertical="center"/>
    </xf>
    <xf numFmtId="2" fontId="12" fillId="0" borderId="4" xfId="0" applyNumberFormat="1" applyFont="1" applyBorder="1" applyAlignment="1">
      <alignment horizontal="right" vertical="center" wrapText="1"/>
    </xf>
    <xf numFmtId="0" fontId="20" fillId="0" borderId="0" xfId="0" applyFont="1"/>
    <xf numFmtId="0" fontId="20" fillId="0" borderId="0" xfId="0" applyFont="1" applyAlignment="1">
      <alignment horizontal="left"/>
    </xf>
    <xf numFmtId="0" fontId="21" fillId="0" borderId="0" xfId="0" applyFont="1"/>
    <xf numFmtId="0" fontId="24" fillId="0" borderId="0" xfId="1" applyFont="1"/>
    <xf numFmtId="0" fontId="25" fillId="0" borderId="10" xfId="1" applyFont="1" applyBorder="1" applyAlignment="1">
      <alignment horizontal="center" wrapText="1"/>
    </xf>
    <xf numFmtId="0" fontId="25" fillId="0" borderId="11" xfId="1" applyFont="1" applyBorder="1" applyAlignment="1">
      <alignment horizontal="center" wrapText="1"/>
    </xf>
    <xf numFmtId="0" fontId="25" fillId="0" borderId="12" xfId="1" applyFont="1" applyBorder="1" applyAlignment="1">
      <alignment horizontal="center" wrapText="1"/>
    </xf>
    <xf numFmtId="0" fontId="25" fillId="0" borderId="14" xfId="1" applyFont="1" applyBorder="1" applyAlignment="1">
      <alignment horizontal="left" vertical="top" wrapText="1"/>
    </xf>
    <xf numFmtId="166" fontId="25" fillId="0" borderId="15" xfId="1" applyNumberFormat="1" applyFont="1" applyBorder="1" applyAlignment="1">
      <alignment horizontal="right" vertical="top"/>
    </xf>
    <xf numFmtId="167" fontId="25" fillId="0" borderId="16" xfId="1" applyNumberFormat="1" applyFont="1" applyBorder="1" applyAlignment="1">
      <alignment horizontal="right" vertical="top"/>
    </xf>
    <xf numFmtId="167" fontId="25" fillId="0" borderId="17" xfId="1" applyNumberFormat="1" applyFont="1" applyBorder="1" applyAlignment="1">
      <alignment horizontal="right" vertical="top"/>
    </xf>
    <xf numFmtId="167" fontId="26" fillId="0" borderId="16" xfId="1" applyNumberFormat="1" applyFont="1" applyBorder="1" applyAlignment="1">
      <alignment horizontal="right" vertical="top"/>
    </xf>
    <xf numFmtId="167" fontId="26" fillId="0" borderId="17" xfId="1" applyNumberFormat="1" applyFont="1" applyBorder="1" applyAlignment="1">
      <alignment horizontal="right" vertical="top"/>
    </xf>
    <xf numFmtId="0" fontId="25" fillId="0" borderId="19" xfId="1" applyFont="1" applyBorder="1" applyAlignment="1">
      <alignment horizontal="left" vertical="top" wrapText="1"/>
    </xf>
    <xf numFmtId="166" fontId="25" fillId="0" borderId="20" xfId="1" applyNumberFormat="1" applyFont="1" applyBorder="1" applyAlignment="1">
      <alignment horizontal="right" vertical="top"/>
    </xf>
    <xf numFmtId="167" fontId="25" fillId="0" borderId="21" xfId="1" applyNumberFormat="1" applyFont="1" applyBorder="1" applyAlignment="1">
      <alignment horizontal="right" vertical="top"/>
    </xf>
    <xf numFmtId="167" fontId="25" fillId="0" borderId="22" xfId="1" applyNumberFormat="1" applyFont="1" applyBorder="1" applyAlignment="1">
      <alignment horizontal="right" vertical="top"/>
    </xf>
    <xf numFmtId="167" fontId="26" fillId="0" borderId="21" xfId="1" applyNumberFormat="1" applyFont="1" applyBorder="1" applyAlignment="1">
      <alignment horizontal="right" vertical="top"/>
    </xf>
    <xf numFmtId="167" fontId="26" fillId="0" borderId="22" xfId="1" applyNumberFormat="1" applyFont="1" applyBorder="1" applyAlignment="1">
      <alignment horizontal="right" vertical="top"/>
    </xf>
    <xf numFmtId="0" fontId="25" fillId="0" borderId="24" xfId="1" applyFont="1" applyBorder="1" applyAlignment="1">
      <alignment horizontal="left" vertical="top" wrapText="1"/>
    </xf>
    <xf numFmtId="166" fontId="25" fillId="0" borderId="25" xfId="1" applyNumberFormat="1" applyFont="1" applyBorder="1" applyAlignment="1">
      <alignment horizontal="right" vertical="top"/>
    </xf>
    <xf numFmtId="167" fontId="25" fillId="0" borderId="26" xfId="1" applyNumberFormat="1" applyFont="1" applyBorder="1" applyAlignment="1">
      <alignment horizontal="right" vertical="top"/>
    </xf>
    <xf numFmtId="0" fontId="24" fillId="0" borderId="27" xfId="1" applyFont="1" applyBorder="1" applyAlignment="1">
      <alignment horizontal="center" vertical="center"/>
    </xf>
    <xf numFmtId="167" fontId="26" fillId="0" borderId="26" xfId="1" applyNumberFormat="1" applyFont="1" applyBorder="1" applyAlignment="1">
      <alignment horizontal="right" vertical="top"/>
    </xf>
    <xf numFmtId="0" fontId="26" fillId="0" borderId="27" xfId="1" applyFont="1" applyBorder="1" applyAlignment="1">
      <alignment horizontal="center" vertical="center"/>
    </xf>
    <xf numFmtId="0" fontId="27" fillId="0" borderId="4" xfId="0" applyFont="1" applyBorder="1" applyAlignment="1">
      <alignment horizontal="right" vertical="center" wrapText="1"/>
    </xf>
    <xf numFmtId="0" fontId="28" fillId="0" borderId="4" xfId="0" applyFont="1" applyBorder="1" applyAlignment="1">
      <alignment horizontal="right" vertical="center" wrapText="1"/>
    </xf>
    <xf numFmtId="0" fontId="29" fillId="0" borderId="4" xfId="0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3" fontId="28" fillId="0" borderId="4" xfId="0" applyNumberFormat="1" applyFont="1" applyBorder="1" applyAlignment="1">
      <alignment horizontal="right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3" fontId="29" fillId="0" borderId="4" xfId="0" applyNumberFormat="1" applyFont="1" applyBorder="1" applyAlignment="1">
      <alignment horizontal="right" vertical="center" wrapText="1"/>
    </xf>
    <xf numFmtId="0" fontId="30" fillId="0" borderId="4" xfId="0" applyFont="1" applyBorder="1" applyAlignment="1">
      <alignment horizontal="right" vertical="center" wrapText="1"/>
    </xf>
    <xf numFmtId="3" fontId="31" fillId="0" borderId="4" xfId="0" applyNumberFormat="1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3" fontId="12" fillId="0" borderId="4" xfId="0" applyNumberFormat="1" applyFont="1" applyBorder="1" applyAlignment="1">
      <alignment horizontal="right" vertical="center" wrapText="1"/>
    </xf>
    <xf numFmtId="3" fontId="32" fillId="0" borderId="4" xfId="0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2" fontId="28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2" fontId="31" fillId="0" borderId="4" xfId="0" applyNumberFormat="1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68" fontId="29" fillId="0" borderId="4" xfId="2" applyNumberFormat="1" applyFont="1" applyBorder="1" applyAlignment="1">
      <alignment horizontal="right" vertical="center" wrapText="1"/>
    </xf>
    <xf numFmtId="168" fontId="27" fillId="0" borderId="4" xfId="2" applyNumberFormat="1" applyFont="1" applyBorder="1" applyAlignment="1">
      <alignment horizontal="right" vertical="center" wrapText="1"/>
    </xf>
    <xf numFmtId="168" fontId="6" fillId="0" borderId="4" xfId="2" applyNumberFormat="1" applyFont="1" applyBorder="1" applyAlignment="1">
      <alignment horizontal="right" vertical="center" wrapText="1"/>
    </xf>
    <xf numFmtId="168" fontId="32" fillId="0" borderId="4" xfId="2" applyNumberFormat="1" applyFont="1" applyBorder="1" applyAlignment="1">
      <alignment horizontal="right" vertical="center" wrapText="1"/>
    </xf>
    <xf numFmtId="168" fontId="12" fillId="0" borderId="4" xfId="2" applyNumberFormat="1" applyFont="1" applyBorder="1" applyAlignment="1">
      <alignment horizontal="right" vertical="center" wrapText="1"/>
    </xf>
    <xf numFmtId="168" fontId="5" fillId="0" borderId="4" xfId="2" applyNumberFormat="1" applyFont="1" applyBorder="1" applyAlignment="1">
      <alignment horizontal="right" vertical="center" wrapText="1"/>
    </xf>
    <xf numFmtId="2" fontId="0" fillId="0" borderId="0" xfId="0" applyNumberFormat="1"/>
    <xf numFmtId="2" fontId="29" fillId="0" borderId="4" xfId="0" applyNumberFormat="1" applyFont="1" applyBorder="1" applyAlignment="1">
      <alignment horizontal="right" vertical="center" wrapText="1"/>
    </xf>
    <xf numFmtId="2" fontId="6" fillId="0" borderId="4" xfId="0" applyNumberFormat="1" applyFont="1" applyBorder="1" applyAlignment="1">
      <alignment horizontal="right" vertical="center" wrapText="1"/>
    </xf>
    <xf numFmtId="0" fontId="33" fillId="0" borderId="0" xfId="0" applyFont="1"/>
    <xf numFmtId="0" fontId="11" fillId="0" borderId="0" xfId="3"/>
    <xf numFmtId="0" fontId="35" fillId="0" borderId="10" xfId="3" applyFont="1" applyBorder="1" applyAlignment="1">
      <alignment horizontal="center" wrapText="1"/>
    </xf>
    <xf numFmtId="0" fontId="35" fillId="0" borderId="11" xfId="3" applyFont="1" applyBorder="1" applyAlignment="1">
      <alignment horizontal="center" wrapText="1"/>
    </xf>
    <xf numFmtId="0" fontId="35" fillId="0" borderId="12" xfId="3" applyFont="1" applyBorder="1" applyAlignment="1">
      <alignment horizontal="center" wrapText="1"/>
    </xf>
    <xf numFmtId="0" fontId="35" fillId="0" borderId="14" xfId="3" applyFont="1" applyBorder="1" applyAlignment="1">
      <alignment horizontal="left" vertical="top" wrapText="1"/>
    </xf>
    <xf numFmtId="166" fontId="35" fillId="0" borderId="15" xfId="3" applyNumberFormat="1" applyFont="1" applyBorder="1" applyAlignment="1">
      <alignment horizontal="right" vertical="top"/>
    </xf>
    <xf numFmtId="167" fontId="35" fillId="0" borderId="16" xfId="3" applyNumberFormat="1" applyFont="1" applyBorder="1" applyAlignment="1">
      <alignment horizontal="right" vertical="top"/>
    </xf>
    <xf numFmtId="167" fontId="35" fillId="0" borderId="17" xfId="3" applyNumberFormat="1" applyFont="1" applyBorder="1" applyAlignment="1">
      <alignment horizontal="right" vertical="top"/>
    </xf>
    <xf numFmtId="0" fontId="35" fillId="0" borderId="19" xfId="3" applyFont="1" applyBorder="1" applyAlignment="1">
      <alignment horizontal="left" vertical="top" wrapText="1"/>
    </xf>
    <xf numFmtId="166" fontId="35" fillId="0" borderId="20" xfId="3" applyNumberFormat="1" applyFont="1" applyBorder="1" applyAlignment="1">
      <alignment horizontal="right" vertical="top"/>
    </xf>
    <xf numFmtId="167" fontId="35" fillId="0" borderId="21" xfId="3" applyNumberFormat="1" applyFont="1" applyBorder="1" applyAlignment="1">
      <alignment horizontal="right" vertical="top"/>
    </xf>
    <xf numFmtId="167" fontId="35" fillId="0" borderId="22" xfId="3" applyNumberFormat="1" applyFont="1" applyBorder="1" applyAlignment="1">
      <alignment horizontal="right" vertical="top"/>
    </xf>
    <xf numFmtId="0" fontId="35" fillId="0" borderId="24" xfId="3" applyFont="1" applyBorder="1" applyAlignment="1">
      <alignment horizontal="left" vertical="top" wrapText="1"/>
    </xf>
    <xf numFmtId="166" fontId="35" fillId="0" borderId="25" xfId="3" applyNumberFormat="1" applyFont="1" applyBorder="1" applyAlignment="1">
      <alignment horizontal="right" vertical="top"/>
    </xf>
    <xf numFmtId="167" fontId="35" fillId="0" borderId="26" xfId="3" applyNumberFormat="1" applyFont="1" applyBorder="1" applyAlignment="1">
      <alignment horizontal="right" vertical="top"/>
    </xf>
    <xf numFmtId="0" fontId="11" fillId="0" borderId="27" xfId="3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0" xfId="4"/>
    <xf numFmtId="0" fontId="37" fillId="0" borderId="10" xfId="4" applyFont="1" applyBorder="1" applyAlignment="1">
      <alignment horizontal="center" wrapText="1"/>
    </xf>
    <xf numFmtId="0" fontId="37" fillId="0" borderId="11" xfId="4" applyFont="1" applyBorder="1" applyAlignment="1">
      <alignment horizontal="center" wrapText="1"/>
    </xf>
    <xf numFmtId="0" fontId="37" fillId="0" borderId="12" xfId="4" applyFont="1" applyBorder="1" applyAlignment="1">
      <alignment horizontal="center" wrapText="1"/>
    </xf>
    <xf numFmtId="0" fontId="37" fillId="0" borderId="14" xfId="4" applyFont="1" applyBorder="1" applyAlignment="1">
      <alignment horizontal="left" vertical="top" wrapText="1"/>
    </xf>
    <xf numFmtId="166" fontId="37" fillId="0" borderId="15" xfId="4" applyNumberFormat="1" applyFont="1" applyBorder="1" applyAlignment="1">
      <alignment horizontal="right" vertical="top"/>
    </xf>
    <xf numFmtId="167" fontId="37" fillId="0" borderId="16" xfId="4" applyNumberFormat="1" applyFont="1" applyBorder="1" applyAlignment="1">
      <alignment horizontal="right" vertical="top"/>
    </xf>
    <xf numFmtId="167" fontId="37" fillId="0" borderId="17" xfId="4" applyNumberFormat="1" applyFont="1" applyBorder="1" applyAlignment="1">
      <alignment horizontal="right" vertical="top"/>
    </xf>
    <xf numFmtId="0" fontId="37" fillId="0" borderId="19" xfId="4" applyFont="1" applyBorder="1" applyAlignment="1">
      <alignment horizontal="left" vertical="top" wrapText="1"/>
    </xf>
    <xf numFmtId="166" fontId="37" fillId="0" borderId="20" xfId="4" applyNumberFormat="1" applyFont="1" applyBorder="1" applyAlignment="1">
      <alignment horizontal="right" vertical="top"/>
    </xf>
    <xf numFmtId="167" fontId="37" fillId="0" borderId="21" xfId="4" applyNumberFormat="1" applyFont="1" applyBorder="1" applyAlignment="1">
      <alignment horizontal="right" vertical="top"/>
    </xf>
    <xf numFmtId="167" fontId="37" fillId="0" borderId="22" xfId="4" applyNumberFormat="1" applyFont="1" applyBorder="1" applyAlignment="1">
      <alignment horizontal="right" vertical="top"/>
    </xf>
    <xf numFmtId="0" fontId="37" fillId="0" borderId="24" xfId="4" applyFont="1" applyBorder="1" applyAlignment="1">
      <alignment horizontal="left" vertical="top" wrapText="1"/>
    </xf>
    <xf numFmtId="166" fontId="37" fillId="0" borderId="25" xfId="4" applyNumberFormat="1" applyFont="1" applyBorder="1" applyAlignment="1">
      <alignment horizontal="right" vertical="top"/>
    </xf>
    <xf numFmtId="167" fontId="37" fillId="0" borderId="26" xfId="4" applyNumberFormat="1" applyFont="1" applyBorder="1" applyAlignment="1">
      <alignment horizontal="right" vertical="top"/>
    </xf>
    <xf numFmtId="0" fontId="11" fillId="0" borderId="27" xfId="4" applyBorder="1" applyAlignment="1">
      <alignment horizontal="center" vertical="center"/>
    </xf>
    <xf numFmtId="0" fontId="25" fillId="0" borderId="13" xfId="1" applyFont="1" applyBorder="1" applyAlignment="1">
      <alignment horizontal="left" vertical="top" wrapText="1"/>
    </xf>
    <xf numFmtId="0" fontId="24" fillId="0" borderId="18" xfId="1" applyFont="1" applyBorder="1" applyAlignment="1">
      <alignment horizontal="center" vertical="center"/>
    </xf>
    <xf numFmtId="0" fontId="24" fillId="0" borderId="23" xfId="1" applyFont="1" applyBorder="1" applyAlignment="1">
      <alignment horizontal="center" vertical="center"/>
    </xf>
    <xf numFmtId="0" fontId="23" fillId="0" borderId="29" xfId="1" applyFont="1" applyBorder="1" applyAlignment="1">
      <alignment horizontal="center" vertical="center" wrapText="1"/>
    </xf>
    <xf numFmtId="0" fontId="24" fillId="0" borderId="13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 wrapText="1"/>
    </xf>
    <xf numFmtId="0" fontId="25" fillId="0" borderId="28" xfId="1" applyFont="1" applyBorder="1" applyAlignment="1">
      <alignment horizontal="left" vertical="top" wrapText="1"/>
    </xf>
    <xf numFmtId="0" fontId="25" fillId="0" borderId="18" xfId="1" applyFont="1" applyBorder="1" applyAlignment="1">
      <alignment horizontal="left" vertical="top" wrapText="1"/>
    </xf>
    <xf numFmtId="0" fontId="25" fillId="0" borderId="23" xfId="1" applyFont="1" applyBorder="1" applyAlignment="1">
      <alignment horizontal="left" vertical="top" wrapText="1"/>
    </xf>
    <xf numFmtId="0" fontId="23" fillId="0" borderId="0" xfId="1" applyFont="1" applyBorder="1" applyAlignment="1">
      <alignment horizontal="center" vertical="center" wrapText="1"/>
    </xf>
    <xf numFmtId="0" fontId="24" fillId="0" borderId="0" xfId="1" applyFont="1" applyBorder="1" applyAlignment="1">
      <alignment horizontal="center" vertical="center"/>
    </xf>
    <xf numFmtId="0" fontId="24" fillId="0" borderId="8" xfId="1" applyFont="1" applyBorder="1" applyAlignment="1">
      <alignment horizontal="center" vertical="center" wrapText="1"/>
    </xf>
    <xf numFmtId="0" fontId="24" fillId="0" borderId="9" xfId="1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2" fillId="0" borderId="7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30" xfId="0" applyFont="1" applyFill="1" applyBorder="1" applyAlignment="1">
      <alignment horizontal="left" vertical="center"/>
    </xf>
    <xf numFmtId="0" fontId="15" fillId="0" borderId="30" xfId="0" applyFont="1" applyFill="1" applyBorder="1" applyAlignment="1">
      <alignment horizontal="center" vertical="center"/>
    </xf>
    <xf numFmtId="0" fontId="34" fillId="0" borderId="0" xfId="3" applyFont="1" applyBorder="1" applyAlignment="1">
      <alignment horizontal="center" vertical="center" wrapText="1"/>
    </xf>
    <xf numFmtId="0" fontId="11" fillId="0" borderId="0" xfId="3" applyFont="1" applyBorder="1" applyAlignment="1">
      <alignment horizontal="center" vertical="center"/>
    </xf>
    <xf numFmtId="0" fontId="11" fillId="0" borderId="8" xfId="3" applyBorder="1" applyAlignment="1">
      <alignment horizontal="center" vertical="center" wrapText="1"/>
    </xf>
    <xf numFmtId="0" fontId="11" fillId="0" borderId="9" xfId="3" applyFont="1" applyBorder="1" applyAlignment="1">
      <alignment horizontal="center" vertical="center"/>
    </xf>
    <xf numFmtId="0" fontId="35" fillId="0" borderId="13" xfId="3" applyFont="1" applyBorder="1" applyAlignment="1">
      <alignment horizontal="left" vertical="top" wrapText="1"/>
    </xf>
    <xf numFmtId="0" fontId="11" fillId="0" borderId="18" xfId="3" applyFont="1" applyBorder="1" applyAlignment="1">
      <alignment horizontal="center" vertical="center"/>
    </xf>
    <xf numFmtId="0" fontId="11" fillId="0" borderId="23" xfId="3" applyFont="1" applyBorder="1" applyAlignment="1">
      <alignment horizontal="center" vertical="center"/>
    </xf>
    <xf numFmtId="0" fontId="36" fillId="0" borderId="0" xfId="4" applyFont="1" applyBorder="1" applyAlignment="1">
      <alignment horizontal="center" vertical="center" wrapText="1"/>
    </xf>
    <xf numFmtId="0" fontId="11" fillId="0" borderId="0" xfId="4" applyFont="1" applyBorder="1" applyAlignment="1">
      <alignment horizontal="center" vertical="center"/>
    </xf>
    <xf numFmtId="0" fontId="11" fillId="0" borderId="8" xfId="4" applyBorder="1" applyAlignment="1">
      <alignment horizontal="center" vertical="center" wrapText="1"/>
    </xf>
    <xf numFmtId="0" fontId="11" fillId="0" borderId="9" xfId="4" applyFont="1" applyBorder="1" applyAlignment="1">
      <alignment horizontal="center" vertical="center"/>
    </xf>
    <xf numFmtId="0" fontId="37" fillId="0" borderId="13" xfId="4" applyFont="1" applyBorder="1" applyAlignment="1">
      <alignment horizontal="left" vertical="top" wrapText="1"/>
    </xf>
    <xf numFmtId="0" fontId="11" fillId="0" borderId="18" xfId="4" applyFont="1" applyBorder="1" applyAlignment="1">
      <alignment horizontal="center" vertical="center"/>
    </xf>
    <xf numFmtId="0" fontId="11" fillId="0" borderId="23" xfId="4" applyFont="1" applyBorder="1" applyAlignment="1">
      <alignment horizontal="center" vertical="center"/>
    </xf>
  </cellXfs>
  <cellStyles count="5">
    <cellStyle name="Migliaia" xfId="2" builtinId="3"/>
    <cellStyle name="Normale" xfId="0" builtinId="0"/>
    <cellStyle name="Normale_Dati 2018 da spss" xfId="3"/>
    <cellStyle name="Normale_dati 2019 da spss" xfId="4"/>
    <cellStyle name="Normale_V.A.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8"/>
  <sheetViews>
    <sheetView tabSelected="1" workbookViewId="0">
      <selection sqref="A1:V1"/>
    </sheetView>
  </sheetViews>
  <sheetFormatPr defaultColWidth="9.125" defaultRowHeight="16.3"/>
  <cols>
    <col min="1" max="2" width="9.125" style="32"/>
    <col min="3" max="22" width="9.875" style="32" customWidth="1"/>
    <col min="23" max="23" width="9.125" style="32"/>
    <col min="24" max="24" width="0" style="32" hidden="1" customWidth="1"/>
    <col min="25" max="25" width="10.5" style="32" hidden="1" customWidth="1"/>
    <col min="26" max="29" width="9.125" style="32" hidden="1" customWidth="1"/>
    <col min="30" max="30" width="4.5" style="32" hidden="1" customWidth="1"/>
    <col min="31" max="31" width="0" style="32" hidden="1" customWidth="1"/>
    <col min="32" max="32" width="10.625" style="32" hidden="1" customWidth="1"/>
    <col min="33" max="36" width="9.125" style="32" hidden="1" customWidth="1"/>
    <col min="37" max="37" width="0" style="32" hidden="1" customWidth="1"/>
    <col min="38" max="16384" width="9.125" style="32"/>
  </cols>
  <sheetData>
    <row r="1" spans="1:37">
      <c r="A1" s="141" t="s">
        <v>93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</row>
    <row r="2" spans="1:37">
      <c r="A2" s="5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7" ht="17" thickBot="1">
      <c r="A3" s="142" t="s">
        <v>82</v>
      </c>
      <c r="B3" s="142"/>
      <c r="C3" s="142"/>
      <c r="D3" s="142"/>
      <c r="E3" s="142"/>
      <c r="F3" s="142"/>
      <c r="G3" s="142"/>
      <c r="H3" s="142"/>
      <c r="I3" s="142"/>
      <c r="J3" s="142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AC3" s="34">
        <v>2015</v>
      </c>
    </row>
    <row r="4" spans="1:37" ht="16.149999999999999" customHeight="1" thickBot="1">
      <c r="A4" s="143"/>
      <c r="B4" s="144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">
        <v>2015</v>
      </c>
      <c r="R4" s="1">
        <v>2106</v>
      </c>
      <c r="S4" s="1">
        <v>2017</v>
      </c>
      <c r="T4" s="1">
        <v>2018</v>
      </c>
      <c r="U4" s="1">
        <v>2019</v>
      </c>
      <c r="V4" s="1" t="s">
        <v>0</v>
      </c>
      <c r="X4" s="125" t="s">
        <v>43</v>
      </c>
      <c r="Y4" s="125"/>
      <c r="Z4" s="125"/>
      <c r="AA4" s="125"/>
      <c r="AB4" s="125"/>
      <c r="AC4" s="125"/>
      <c r="AD4" s="35"/>
      <c r="AE4" s="131" t="s">
        <v>49</v>
      </c>
      <c r="AF4" s="132"/>
      <c r="AG4" s="132"/>
      <c r="AH4" s="132"/>
      <c r="AI4" s="132"/>
      <c r="AJ4" s="132"/>
      <c r="AK4" s="35"/>
    </row>
    <row r="5" spans="1:37" ht="16.149999999999999" customHeight="1" thickBot="1">
      <c r="A5" s="135" t="s">
        <v>1</v>
      </c>
      <c r="B5" s="2" t="s">
        <v>2</v>
      </c>
      <c r="C5" s="57">
        <v>516</v>
      </c>
      <c r="D5" s="3">
        <v>498</v>
      </c>
      <c r="E5" s="58">
        <v>528</v>
      </c>
      <c r="F5" s="3">
        <v>437</v>
      </c>
      <c r="G5" s="3">
        <v>465</v>
      </c>
      <c r="H5" s="3">
        <v>402</v>
      </c>
      <c r="I5" s="3">
        <v>365</v>
      </c>
      <c r="J5" s="3">
        <v>365</v>
      </c>
      <c r="K5" s="3">
        <v>253</v>
      </c>
      <c r="L5" s="3">
        <v>294</v>
      </c>
      <c r="M5" s="3">
        <v>286</v>
      </c>
      <c r="N5" s="3">
        <v>248</v>
      </c>
      <c r="O5" s="57">
        <v>241</v>
      </c>
      <c r="P5" s="3">
        <v>247</v>
      </c>
      <c r="Q5" s="3">
        <v>289</v>
      </c>
      <c r="R5" s="79">
        <f>'ISTAT 16 senzaIncMort'!C28</f>
        <v>230</v>
      </c>
      <c r="S5" s="80">
        <v>239</v>
      </c>
      <c r="T5" s="80">
        <f>'2018 da spss'!L3</f>
        <v>274</v>
      </c>
      <c r="U5" s="80">
        <f>'2019 da spss'!M3</f>
        <v>233</v>
      </c>
      <c r="V5" s="61">
        <f t="shared" ref="V5:V10" si="0">SUM(C5:U5)</f>
        <v>6410</v>
      </c>
      <c r="X5" s="126" t="s">
        <v>36</v>
      </c>
      <c r="Y5" s="127"/>
      <c r="Z5" s="36" t="s">
        <v>37</v>
      </c>
      <c r="AA5" s="37" t="s">
        <v>38</v>
      </c>
      <c r="AB5" s="37" t="s">
        <v>39</v>
      </c>
      <c r="AC5" s="38" t="s">
        <v>40</v>
      </c>
      <c r="AD5" s="35"/>
      <c r="AE5" s="133" t="s">
        <v>36</v>
      </c>
      <c r="AF5" s="134"/>
      <c r="AG5" s="36" t="s">
        <v>37</v>
      </c>
      <c r="AH5" s="37" t="s">
        <v>38</v>
      </c>
      <c r="AI5" s="37" t="s">
        <v>39</v>
      </c>
      <c r="AJ5" s="38" t="s">
        <v>40</v>
      </c>
      <c r="AK5" s="35"/>
    </row>
    <row r="6" spans="1:37" ht="16.149999999999999" customHeight="1" thickBot="1">
      <c r="A6" s="136"/>
      <c r="B6" s="2" t="s">
        <v>3</v>
      </c>
      <c r="C6" s="61">
        <v>27874</v>
      </c>
      <c r="D6" s="61">
        <v>28181</v>
      </c>
      <c r="E6" s="62">
        <v>28305</v>
      </c>
      <c r="F6" s="61">
        <v>25653</v>
      </c>
      <c r="G6" s="61">
        <v>23483</v>
      </c>
      <c r="H6" s="61">
        <v>24236</v>
      </c>
      <c r="I6" s="61">
        <v>24866</v>
      </c>
      <c r="J6" s="61">
        <v>23740</v>
      </c>
      <c r="K6" s="61">
        <v>21442</v>
      </c>
      <c r="L6" s="61">
        <v>22655</v>
      </c>
      <c r="M6" s="61">
        <v>20306</v>
      </c>
      <c r="N6" s="61">
        <v>20109</v>
      </c>
      <c r="O6" s="61">
        <v>19414</v>
      </c>
      <c r="P6" s="63">
        <v>18835</v>
      </c>
      <c r="Q6" s="63">
        <v>18409</v>
      </c>
      <c r="R6" s="80">
        <f>'ISTAT 16 senzaIncMort'!D28</f>
        <v>18688</v>
      </c>
      <c r="S6" s="79">
        <v>16705</v>
      </c>
      <c r="T6" s="80">
        <f>'2018 da spss'!L21</f>
        <v>17634</v>
      </c>
      <c r="U6" s="80">
        <f>'2019 da spss'!M21</f>
        <v>17425</v>
      </c>
      <c r="V6" s="61">
        <f t="shared" si="0"/>
        <v>417960</v>
      </c>
      <c r="X6" s="128" t="s">
        <v>41</v>
      </c>
      <c r="Y6" s="39" t="s">
        <v>1</v>
      </c>
      <c r="Z6" s="40">
        <v>289</v>
      </c>
      <c r="AA6" s="41">
        <v>8.4305717619603264</v>
      </c>
      <c r="AB6" s="41">
        <v>8.4305717619603264</v>
      </c>
      <c r="AC6" s="42">
        <v>8.4305717619603264</v>
      </c>
      <c r="AD6" s="35"/>
      <c r="AE6" s="122" t="s">
        <v>41</v>
      </c>
      <c r="AF6" s="39" t="s">
        <v>1</v>
      </c>
      <c r="AG6" s="40">
        <v>18409</v>
      </c>
      <c r="AH6" s="43">
        <v>7.4554511582698852</v>
      </c>
      <c r="AI6" s="43">
        <v>7.4554511582698852</v>
      </c>
      <c r="AJ6" s="44">
        <v>7.4554511582698852</v>
      </c>
      <c r="AK6" s="35"/>
    </row>
    <row r="7" spans="1:37" ht="16.149999999999999" customHeight="1" thickBot="1">
      <c r="A7" s="135" t="s">
        <v>4</v>
      </c>
      <c r="B7" s="2" t="s">
        <v>2</v>
      </c>
      <c r="C7" s="58">
        <v>474</v>
      </c>
      <c r="D7" s="3">
        <v>415</v>
      </c>
      <c r="E7" s="3">
        <v>417</v>
      </c>
      <c r="F7" s="3">
        <v>376</v>
      </c>
      <c r="G7" s="3">
        <v>377</v>
      </c>
      <c r="H7" s="3">
        <v>356</v>
      </c>
      <c r="I7" s="3">
        <v>348</v>
      </c>
      <c r="J7" s="3">
        <v>341</v>
      </c>
      <c r="K7" s="3">
        <v>285</v>
      </c>
      <c r="L7" s="3">
        <v>282</v>
      </c>
      <c r="M7" s="3">
        <v>263</v>
      </c>
      <c r="N7" s="65">
        <v>201</v>
      </c>
      <c r="O7" s="3">
        <v>220</v>
      </c>
      <c r="P7" s="3">
        <v>203</v>
      </c>
      <c r="Q7" s="57">
        <v>196</v>
      </c>
      <c r="R7" s="81">
        <f>'ISTAT 16 senzaIncMort'!G28</f>
        <v>241</v>
      </c>
      <c r="S7" s="80">
        <v>199</v>
      </c>
      <c r="T7" s="79">
        <f>'2018 da spss'!L4</f>
        <v>176</v>
      </c>
      <c r="U7" s="80">
        <f>'2019 da spss'!M4</f>
        <v>209</v>
      </c>
      <c r="V7" s="61">
        <f t="shared" si="0"/>
        <v>5579</v>
      </c>
      <c r="X7" s="129"/>
      <c r="Y7" s="45" t="s">
        <v>4</v>
      </c>
      <c r="Z7" s="46">
        <v>196</v>
      </c>
      <c r="AA7" s="47">
        <v>5.7176196032672113</v>
      </c>
      <c r="AB7" s="47">
        <v>5.7176196032672113</v>
      </c>
      <c r="AC7" s="48">
        <v>14.148191365227538</v>
      </c>
      <c r="AD7" s="35"/>
      <c r="AE7" s="123"/>
      <c r="AF7" s="45" t="s">
        <v>4</v>
      </c>
      <c r="AG7" s="46">
        <v>16173</v>
      </c>
      <c r="AH7" s="49">
        <v>6.5498947027377286</v>
      </c>
      <c r="AI7" s="49">
        <v>6.5498947027377286</v>
      </c>
      <c r="AJ7" s="50">
        <v>14.005345861007614</v>
      </c>
      <c r="AK7" s="35"/>
    </row>
    <row r="8" spans="1:37" ht="16.149999999999999" customHeight="1" thickBot="1">
      <c r="A8" s="136"/>
      <c r="B8" s="2" t="s">
        <v>3</v>
      </c>
      <c r="C8" s="62">
        <v>25240</v>
      </c>
      <c r="D8" s="61">
        <v>24904</v>
      </c>
      <c r="E8" s="61">
        <v>24847</v>
      </c>
      <c r="F8" s="61">
        <v>24406</v>
      </c>
      <c r="G8" s="61">
        <v>22314</v>
      </c>
      <c r="H8" s="61">
        <v>22338</v>
      </c>
      <c r="I8" s="61">
        <v>23168</v>
      </c>
      <c r="J8" s="61">
        <v>23549</v>
      </c>
      <c r="K8" s="61">
        <v>19945</v>
      </c>
      <c r="L8" s="61">
        <v>20954</v>
      </c>
      <c r="M8" s="61">
        <v>20163</v>
      </c>
      <c r="N8" s="63">
        <v>16596</v>
      </c>
      <c r="O8" s="61">
        <v>17244</v>
      </c>
      <c r="P8" s="61">
        <v>17424</v>
      </c>
      <c r="Q8" s="64">
        <v>16173</v>
      </c>
      <c r="R8" s="81">
        <f>'ISTAT 16 senzaIncMort'!H28</f>
        <v>18187</v>
      </c>
      <c r="S8" s="80">
        <v>16318</v>
      </c>
      <c r="T8" s="80">
        <f>'2018 da spss'!L22</f>
        <v>15895</v>
      </c>
      <c r="U8" s="80">
        <f>'2019 da spss'!M22</f>
        <v>16207</v>
      </c>
      <c r="V8" s="61">
        <f t="shared" si="0"/>
        <v>385872</v>
      </c>
      <c r="X8" s="129"/>
      <c r="Y8" s="45" t="s">
        <v>5</v>
      </c>
      <c r="Z8" s="46">
        <v>232</v>
      </c>
      <c r="AA8" s="47">
        <v>6.7677946324387399</v>
      </c>
      <c r="AB8" s="47">
        <v>6.7677946324387399</v>
      </c>
      <c r="AC8" s="48">
        <v>20.915985997666279</v>
      </c>
      <c r="AD8" s="35"/>
      <c r="AE8" s="123"/>
      <c r="AF8" s="45" t="s">
        <v>5</v>
      </c>
      <c r="AG8" s="46">
        <v>19182</v>
      </c>
      <c r="AH8" s="49">
        <v>7.7685080187915112</v>
      </c>
      <c r="AI8" s="49">
        <v>7.7685080187915112</v>
      </c>
      <c r="AJ8" s="50">
        <v>21.773853879799127</v>
      </c>
      <c r="AK8" s="35"/>
    </row>
    <row r="9" spans="1:37" ht="16.149999999999999" customHeight="1" thickBot="1">
      <c r="A9" s="135" t="s">
        <v>5</v>
      </c>
      <c r="B9" s="2" t="s">
        <v>2</v>
      </c>
      <c r="C9" s="58">
        <v>551</v>
      </c>
      <c r="D9" s="58">
        <v>551</v>
      </c>
      <c r="E9" s="3">
        <v>530</v>
      </c>
      <c r="F9" s="3">
        <v>418</v>
      </c>
      <c r="G9" s="3">
        <v>394</v>
      </c>
      <c r="H9" s="3">
        <v>380</v>
      </c>
      <c r="I9" s="3">
        <v>412</v>
      </c>
      <c r="J9" s="3">
        <v>398</v>
      </c>
      <c r="K9" s="3">
        <v>319</v>
      </c>
      <c r="L9" s="3">
        <v>316</v>
      </c>
      <c r="M9" s="3">
        <v>258</v>
      </c>
      <c r="N9" s="3">
        <v>271</v>
      </c>
      <c r="O9" s="57">
        <v>240</v>
      </c>
      <c r="P9" s="3">
        <v>270</v>
      </c>
      <c r="Q9" s="3">
        <v>232</v>
      </c>
      <c r="R9" s="79">
        <f>'ISTAT 16 senzaIncMort'!K28</f>
        <v>227</v>
      </c>
      <c r="S9" s="80">
        <v>265</v>
      </c>
      <c r="T9" s="80">
        <f>'2018 da spss'!L5</f>
        <v>231</v>
      </c>
      <c r="U9" s="80">
        <f>'2019 da spss'!M5</f>
        <v>307</v>
      </c>
      <c r="V9" s="61">
        <f t="shared" si="0"/>
        <v>6570</v>
      </c>
      <c r="X9" s="129"/>
      <c r="Y9" s="45" t="s">
        <v>7</v>
      </c>
      <c r="Z9" s="46">
        <v>245</v>
      </c>
      <c r="AA9" s="47">
        <v>7.1470245040840137</v>
      </c>
      <c r="AB9" s="47">
        <v>7.1470245040840137</v>
      </c>
      <c r="AC9" s="48">
        <v>28.063010501750291</v>
      </c>
      <c r="AD9" s="35"/>
      <c r="AE9" s="123"/>
      <c r="AF9" s="45" t="s">
        <v>7</v>
      </c>
      <c r="AG9" s="46">
        <v>20376</v>
      </c>
      <c r="AH9" s="49">
        <v>8.2520654462983956</v>
      </c>
      <c r="AI9" s="49">
        <v>8.2520654462983956</v>
      </c>
      <c r="AJ9" s="50">
        <v>30.025919326097522</v>
      </c>
      <c r="AK9" s="35"/>
    </row>
    <row r="10" spans="1:37" ht="16.149999999999999" customHeight="1" thickBot="1">
      <c r="A10" s="136"/>
      <c r="B10" s="2" t="s">
        <v>3</v>
      </c>
      <c r="C10" s="61">
        <v>29910</v>
      </c>
      <c r="D10" s="61">
        <v>30527</v>
      </c>
      <c r="E10" s="62">
        <v>30607</v>
      </c>
      <c r="F10" s="61">
        <v>26801</v>
      </c>
      <c r="G10" s="61">
        <v>25373</v>
      </c>
      <c r="H10" s="61">
        <v>25388</v>
      </c>
      <c r="I10" s="61">
        <v>26995</v>
      </c>
      <c r="J10" s="61">
        <v>25912</v>
      </c>
      <c r="K10" s="61">
        <v>25122</v>
      </c>
      <c r="L10" s="61">
        <v>24100</v>
      </c>
      <c r="M10" s="61">
        <v>22323</v>
      </c>
      <c r="N10" s="61">
        <v>21533</v>
      </c>
      <c r="O10" s="63">
        <v>19958</v>
      </c>
      <c r="P10" s="61">
        <v>20762</v>
      </c>
      <c r="Q10" s="63">
        <v>19182</v>
      </c>
      <c r="R10" s="81">
        <f>'ISTAT 16 senzaIncMort'!L28</f>
        <v>19352</v>
      </c>
      <c r="S10" s="80">
        <v>20737</v>
      </c>
      <c r="T10" s="79">
        <f>'2018 da spss'!L23</f>
        <v>18142</v>
      </c>
      <c r="U10" s="80">
        <f>'2019 da spss'!M23</f>
        <v>20424</v>
      </c>
      <c r="V10" s="61">
        <f t="shared" si="0"/>
        <v>453148</v>
      </c>
      <c r="X10" s="129"/>
      <c r="Y10" s="45" t="s">
        <v>8</v>
      </c>
      <c r="Z10" s="46">
        <v>274</v>
      </c>
      <c r="AA10" s="47">
        <v>7.9929988331388566</v>
      </c>
      <c r="AB10" s="47">
        <v>7.9929988331388566</v>
      </c>
      <c r="AC10" s="48">
        <v>36.056009334889147</v>
      </c>
      <c r="AD10" s="35"/>
      <c r="AE10" s="123"/>
      <c r="AF10" s="45" t="s">
        <v>8</v>
      </c>
      <c r="AG10" s="46">
        <v>22228</v>
      </c>
      <c r="AH10" s="49">
        <v>9.0021059452454235</v>
      </c>
      <c r="AI10" s="49">
        <v>9.0021059452454235</v>
      </c>
      <c r="AJ10" s="50">
        <v>39.028025271342948</v>
      </c>
      <c r="AK10" s="35"/>
    </row>
    <row r="11" spans="1:37" ht="16.149999999999999" customHeight="1" thickBot="1">
      <c r="A11" s="137" t="s">
        <v>6</v>
      </c>
      <c r="B11" s="2" t="s">
        <v>2</v>
      </c>
      <c r="C11" s="66">
        <v>1541</v>
      </c>
      <c r="D11" s="60">
        <v>1464</v>
      </c>
      <c r="E11" s="60">
        <v>1475</v>
      </c>
      <c r="F11" s="60">
        <v>1231</v>
      </c>
      <c r="G11" s="60">
        <v>1236</v>
      </c>
      <c r="H11" s="60">
        <v>1138</v>
      </c>
      <c r="I11" s="60">
        <v>1125</v>
      </c>
      <c r="J11" s="60">
        <v>1104</v>
      </c>
      <c r="K11" s="4">
        <v>857</v>
      </c>
      <c r="L11" s="4">
        <v>892</v>
      </c>
      <c r="M11" s="4">
        <v>807</v>
      </c>
      <c r="N11" s="4">
        <v>720</v>
      </c>
      <c r="O11" s="67">
        <v>701</v>
      </c>
      <c r="P11" s="4">
        <v>720</v>
      </c>
      <c r="Q11" s="4">
        <v>717</v>
      </c>
      <c r="R11" s="83">
        <f t="shared" ref="R11:V12" si="1">R5+R7+R9</f>
        <v>698</v>
      </c>
      <c r="S11" s="83">
        <f t="shared" si="1"/>
        <v>703</v>
      </c>
      <c r="T11" s="82">
        <f t="shared" si="1"/>
        <v>681</v>
      </c>
      <c r="U11" s="83">
        <f t="shared" ref="U11" si="2">U5+U7+U9</f>
        <v>749</v>
      </c>
      <c r="V11" s="60">
        <f t="shared" si="1"/>
        <v>18559</v>
      </c>
      <c r="X11" s="129"/>
      <c r="Y11" s="45" t="s">
        <v>9</v>
      </c>
      <c r="Z11" s="46">
        <v>303</v>
      </c>
      <c r="AA11" s="47">
        <v>8.8389731621936996</v>
      </c>
      <c r="AB11" s="47">
        <v>8.8389731621936996</v>
      </c>
      <c r="AC11" s="48">
        <v>44.89498249708285</v>
      </c>
      <c r="AD11" s="35"/>
      <c r="AE11" s="123"/>
      <c r="AF11" s="45" t="s">
        <v>9</v>
      </c>
      <c r="AG11" s="46">
        <v>22617</v>
      </c>
      <c r="AH11" s="49">
        <v>9.1596468491819216</v>
      </c>
      <c r="AI11" s="49">
        <v>9.1596468491819216</v>
      </c>
      <c r="AJ11" s="50">
        <v>48.187672120524866</v>
      </c>
      <c r="AK11" s="35"/>
    </row>
    <row r="12" spans="1:37" ht="16.149999999999999" customHeight="1" thickBot="1">
      <c r="A12" s="138"/>
      <c r="B12" s="2" t="s">
        <v>3</v>
      </c>
      <c r="C12" s="60">
        <v>83024</v>
      </c>
      <c r="D12" s="60">
        <v>83612</v>
      </c>
      <c r="E12" s="66">
        <v>83759</v>
      </c>
      <c r="F12" s="60">
        <v>76860</v>
      </c>
      <c r="G12" s="60">
        <v>71170</v>
      </c>
      <c r="H12" s="60">
        <v>71962</v>
      </c>
      <c r="I12" s="60">
        <v>75029</v>
      </c>
      <c r="J12" s="60">
        <v>73201</v>
      </c>
      <c r="K12" s="60">
        <v>66509</v>
      </c>
      <c r="L12" s="60">
        <v>67709</v>
      </c>
      <c r="M12" s="60">
        <v>62792</v>
      </c>
      <c r="N12" s="60">
        <v>58238</v>
      </c>
      <c r="O12" s="68">
        <v>56616</v>
      </c>
      <c r="P12" s="60">
        <v>57021</v>
      </c>
      <c r="Q12" s="68">
        <v>53764</v>
      </c>
      <c r="R12" s="84">
        <f t="shared" si="1"/>
        <v>56227</v>
      </c>
      <c r="S12" s="83">
        <f t="shared" si="1"/>
        <v>53760</v>
      </c>
      <c r="T12" s="82">
        <f t="shared" si="1"/>
        <v>51671</v>
      </c>
      <c r="U12" s="83">
        <f t="shared" ref="U12" si="3">U6+U8+U10</f>
        <v>54056</v>
      </c>
      <c r="V12" s="60">
        <f t="shared" si="1"/>
        <v>1256980</v>
      </c>
      <c r="X12" s="129"/>
      <c r="Y12" s="45" t="s">
        <v>11</v>
      </c>
      <c r="Z12" s="46">
        <v>394</v>
      </c>
      <c r="AA12" s="47">
        <v>11.493582263710618</v>
      </c>
      <c r="AB12" s="47">
        <v>11.493582263710618</v>
      </c>
      <c r="AC12" s="48">
        <v>56.388564760793464</v>
      </c>
      <c r="AD12" s="35"/>
      <c r="AE12" s="123"/>
      <c r="AF12" s="45" t="s">
        <v>11</v>
      </c>
      <c r="AG12" s="46">
        <v>24761</v>
      </c>
      <c r="AH12" s="49">
        <v>10.02794427344889</v>
      </c>
      <c r="AI12" s="49">
        <v>10.02794427344889</v>
      </c>
      <c r="AJ12" s="50">
        <v>58.215616393973754</v>
      </c>
      <c r="AK12" s="35"/>
    </row>
    <row r="13" spans="1:37" ht="16.149999999999999" customHeight="1" thickBot="1">
      <c r="A13" s="135" t="s">
        <v>7</v>
      </c>
      <c r="B13" s="2" t="s">
        <v>2</v>
      </c>
      <c r="C13" s="3">
        <v>521</v>
      </c>
      <c r="D13" s="3">
        <v>488</v>
      </c>
      <c r="E13" s="58">
        <v>526</v>
      </c>
      <c r="F13" s="3">
        <v>484</v>
      </c>
      <c r="G13" s="3">
        <v>407</v>
      </c>
      <c r="H13" s="3">
        <v>483</v>
      </c>
      <c r="I13" s="3">
        <v>465</v>
      </c>
      <c r="J13" s="3">
        <v>365</v>
      </c>
      <c r="K13" s="3">
        <v>296</v>
      </c>
      <c r="L13" s="3">
        <v>333</v>
      </c>
      <c r="M13" s="3">
        <v>330</v>
      </c>
      <c r="N13" s="3">
        <v>305</v>
      </c>
      <c r="O13" s="57">
        <v>241</v>
      </c>
      <c r="P13" s="3">
        <v>256</v>
      </c>
      <c r="Q13" s="3">
        <v>245</v>
      </c>
      <c r="R13" s="80">
        <f>'ISTAT 16 senzaIncMort'!C56</f>
        <v>237</v>
      </c>
      <c r="S13" s="80">
        <v>284</v>
      </c>
      <c r="T13" s="80">
        <f>'2018 da spss'!L6</f>
        <v>269</v>
      </c>
      <c r="U13" s="79">
        <f>'2019 da spss'!M6</f>
        <v>208</v>
      </c>
      <c r="V13" s="61">
        <f t="shared" ref="V13:V18" si="4">SUM(C13:U13)</f>
        <v>6743</v>
      </c>
      <c r="X13" s="129"/>
      <c r="Y13" s="45" t="s">
        <v>12</v>
      </c>
      <c r="Z13" s="46">
        <v>335</v>
      </c>
      <c r="AA13" s="47">
        <v>9.7724620770128361</v>
      </c>
      <c r="AB13" s="47">
        <v>9.7724620770128361</v>
      </c>
      <c r="AC13" s="48">
        <v>66.161026837806304</v>
      </c>
      <c r="AD13" s="35"/>
      <c r="AE13" s="123"/>
      <c r="AF13" s="45" t="s">
        <v>12</v>
      </c>
      <c r="AG13" s="46">
        <v>20187</v>
      </c>
      <c r="AH13" s="49">
        <v>8.175522436416653</v>
      </c>
      <c r="AI13" s="49">
        <v>8.175522436416653</v>
      </c>
      <c r="AJ13" s="50">
        <v>66.391138830390403</v>
      </c>
      <c r="AK13" s="35"/>
    </row>
    <row r="14" spans="1:37" ht="16.149999999999999" customHeight="1" thickBot="1">
      <c r="A14" s="136"/>
      <c r="B14" s="2" t="s">
        <v>3</v>
      </c>
      <c r="C14" s="61">
        <v>30674</v>
      </c>
      <c r="D14" s="62">
        <v>30709</v>
      </c>
      <c r="E14" s="61">
        <v>30576</v>
      </c>
      <c r="F14" s="61">
        <v>28744</v>
      </c>
      <c r="G14" s="61">
        <v>27027</v>
      </c>
      <c r="H14" s="61">
        <v>27578</v>
      </c>
      <c r="I14" s="61">
        <v>28178</v>
      </c>
      <c r="J14" s="61">
        <v>25609</v>
      </c>
      <c r="K14" s="61">
        <v>25245</v>
      </c>
      <c r="L14" s="61">
        <v>26740</v>
      </c>
      <c r="M14" s="61">
        <v>25842</v>
      </c>
      <c r="N14" s="61">
        <v>20680</v>
      </c>
      <c r="O14" s="63">
        <v>20530</v>
      </c>
      <c r="P14" s="61">
        <v>21272</v>
      </c>
      <c r="Q14" s="63">
        <v>20376</v>
      </c>
      <c r="R14" s="81">
        <f>'ISTAT 16 senzaIncMort'!D56</f>
        <v>20832</v>
      </c>
      <c r="S14" s="80">
        <v>20649</v>
      </c>
      <c r="T14" s="80">
        <f>'2018 da spss'!L24</f>
        <v>20115</v>
      </c>
      <c r="U14" s="79">
        <f>'2019 da spss'!M24</f>
        <v>19252</v>
      </c>
      <c r="V14" s="61">
        <f t="shared" si="4"/>
        <v>470628</v>
      </c>
      <c r="X14" s="129"/>
      <c r="Y14" s="45" t="s">
        <v>13</v>
      </c>
      <c r="Z14" s="46">
        <v>315</v>
      </c>
      <c r="AA14" s="47">
        <v>9.1890315052508758</v>
      </c>
      <c r="AB14" s="47">
        <v>9.1890315052508758</v>
      </c>
      <c r="AC14" s="48">
        <v>75.350058343057171</v>
      </c>
      <c r="AD14" s="35"/>
      <c r="AE14" s="123"/>
      <c r="AF14" s="45" t="s">
        <v>13</v>
      </c>
      <c r="AG14" s="46">
        <v>21228</v>
      </c>
      <c r="AH14" s="49">
        <v>8.5971164749716511</v>
      </c>
      <c r="AI14" s="49">
        <v>8.5971164749716511</v>
      </c>
      <c r="AJ14" s="50">
        <v>74.98825530536206</v>
      </c>
      <c r="AK14" s="35"/>
    </row>
    <row r="15" spans="1:37" ht="16.149999999999999" customHeight="1" thickBot="1">
      <c r="A15" s="135" t="s">
        <v>8</v>
      </c>
      <c r="B15" s="2" t="s">
        <v>2</v>
      </c>
      <c r="C15" s="57">
        <v>583</v>
      </c>
      <c r="D15" s="3">
        <v>573</v>
      </c>
      <c r="E15" s="58">
        <v>623</v>
      </c>
      <c r="F15" s="3">
        <v>569</v>
      </c>
      <c r="G15" s="3">
        <v>542</v>
      </c>
      <c r="H15" s="3">
        <v>489</v>
      </c>
      <c r="I15" s="3">
        <v>458</v>
      </c>
      <c r="J15" s="3">
        <v>437</v>
      </c>
      <c r="K15" s="3">
        <v>413</v>
      </c>
      <c r="L15" s="3">
        <v>337</v>
      </c>
      <c r="M15" s="3">
        <v>367</v>
      </c>
      <c r="N15" s="3">
        <v>301</v>
      </c>
      <c r="O15" s="3">
        <v>290</v>
      </c>
      <c r="P15" s="57">
        <v>273</v>
      </c>
      <c r="Q15" s="57">
        <v>274</v>
      </c>
      <c r="R15" s="80">
        <f>'ISTAT 16 senzaIncMort'!G56</f>
        <v>273</v>
      </c>
      <c r="S15" s="80">
        <v>296</v>
      </c>
      <c r="T15" s="80">
        <f>'2018 da spss'!L7</f>
        <v>248</v>
      </c>
      <c r="U15" s="79">
        <f>'2019 da spss'!M7</f>
        <v>227</v>
      </c>
      <c r="V15" s="61">
        <f t="shared" si="4"/>
        <v>7573</v>
      </c>
      <c r="X15" s="129"/>
      <c r="Y15" s="45" t="s">
        <v>15</v>
      </c>
      <c r="Z15" s="46">
        <v>287</v>
      </c>
      <c r="AA15" s="47">
        <v>8.3722287047841313</v>
      </c>
      <c r="AB15" s="47">
        <v>8.3722287047841313</v>
      </c>
      <c r="AC15" s="48">
        <v>83.722287047841306</v>
      </c>
      <c r="AD15" s="35"/>
      <c r="AE15" s="123"/>
      <c r="AF15" s="45" t="s">
        <v>15</v>
      </c>
      <c r="AG15" s="46">
        <v>21837</v>
      </c>
      <c r="AH15" s="49">
        <v>8.8437550623683787</v>
      </c>
      <c r="AI15" s="49">
        <v>8.8437550623683787</v>
      </c>
      <c r="AJ15" s="50">
        <v>83.832010367730433</v>
      </c>
      <c r="AK15" s="35"/>
    </row>
    <row r="16" spans="1:37" ht="16.149999999999999" customHeight="1" thickBot="1">
      <c r="A16" s="136"/>
      <c r="B16" s="2" t="s">
        <v>3</v>
      </c>
      <c r="C16" s="61">
        <v>33630</v>
      </c>
      <c r="D16" s="61">
        <v>34085</v>
      </c>
      <c r="E16" s="62">
        <v>34753</v>
      </c>
      <c r="F16" s="61">
        <v>32054</v>
      </c>
      <c r="G16" s="61">
        <v>32561</v>
      </c>
      <c r="H16" s="61">
        <v>30553</v>
      </c>
      <c r="I16" s="61">
        <v>30057</v>
      </c>
      <c r="J16" s="61">
        <v>28132</v>
      </c>
      <c r="K16" s="61">
        <v>29409</v>
      </c>
      <c r="L16" s="61">
        <v>27733</v>
      </c>
      <c r="M16" s="61">
        <v>28212</v>
      </c>
      <c r="N16" s="61">
        <v>24582</v>
      </c>
      <c r="O16" s="63">
        <v>23059</v>
      </c>
      <c r="P16" s="61">
        <v>23153</v>
      </c>
      <c r="Q16" s="63">
        <v>22228</v>
      </c>
      <c r="R16" s="81">
        <f>'ISTAT 16 senzaIncMort'!H56</f>
        <v>22692</v>
      </c>
      <c r="S16" s="80">
        <v>22479</v>
      </c>
      <c r="T16" s="79">
        <f>'2018 da spss'!L25</f>
        <v>21814</v>
      </c>
      <c r="U16" s="79">
        <f>'2019 da spss'!M25</f>
        <v>20141</v>
      </c>
      <c r="V16" s="61">
        <f t="shared" si="4"/>
        <v>521327</v>
      </c>
      <c r="X16" s="129"/>
      <c r="Y16" s="45" t="s">
        <v>16</v>
      </c>
      <c r="Z16" s="46">
        <v>263</v>
      </c>
      <c r="AA16" s="47">
        <v>7.672112018669778</v>
      </c>
      <c r="AB16" s="47">
        <v>7.672112018669778</v>
      </c>
      <c r="AC16" s="48">
        <v>91.394399066511085</v>
      </c>
      <c r="AD16" s="35"/>
      <c r="AE16" s="123"/>
      <c r="AF16" s="45" t="s">
        <v>16</v>
      </c>
      <c r="AG16" s="46">
        <v>19901</v>
      </c>
      <c r="AH16" s="49">
        <v>8.0596954479183545</v>
      </c>
      <c r="AI16" s="49">
        <v>8.0596954479183545</v>
      </c>
      <c r="AJ16" s="50">
        <v>91.891705815648791</v>
      </c>
      <c r="AK16" s="35"/>
    </row>
    <row r="17" spans="1:37" ht="16.149999999999999" customHeight="1" thickBot="1">
      <c r="A17" s="135" t="s">
        <v>9</v>
      </c>
      <c r="B17" s="2" t="s">
        <v>2</v>
      </c>
      <c r="C17" s="3">
        <v>642</v>
      </c>
      <c r="D17" s="3">
        <v>615</v>
      </c>
      <c r="E17" s="58">
        <v>717</v>
      </c>
      <c r="F17" s="3">
        <v>579</v>
      </c>
      <c r="G17" s="3">
        <v>573</v>
      </c>
      <c r="H17" s="3">
        <v>539</v>
      </c>
      <c r="I17" s="3">
        <v>500</v>
      </c>
      <c r="J17" s="3">
        <v>463</v>
      </c>
      <c r="K17" s="3">
        <v>372</v>
      </c>
      <c r="L17" s="3">
        <v>408</v>
      </c>
      <c r="M17" s="3">
        <v>358</v>
      </c>
      <c r="N17" s="3">
        <v>368</v>
      </c>
      <c r="O17" s="57">
        <v>328</v>
      </c>
      <c r="P17" s="3">
        <v>331</v>
      </c>
      <c r="Q17" s="3">
        <v>303</v>
      </c>
      <c r="R17" s="80">
        <f>'ISTAT 16 senzaIncMort'!K56</f>
        <v>302</v>
      </c>
      <c r="S17" s="80">
        <v>330</v>
      </c>
      <c r="T17" s="79">
        <f>'2018 da spss'!L8</f>
        <v>287</v>
      </c>
      <c r="U17" s="80">
        <f>'2019 da spss'!M8</f>
        <v>350</v>
      </c>
      <c r="V17" s="61">
        <f t="shared" si="4"/>
        <v>8365</v>
      </c>
      <c r="X17" s="129"/>
      <c r="Y17" s="45" t="s">
        <v>17</v>
      </c>
      <c r="Z17" s="46">
        <v>295</v>
      </c>
      <c r="AA17" s="47">
        <v>8.6056009334889154</v>
      </c>
      <c r="AB17" s="47">
        <v>8.6056009334889154</v>
      </c>
      <c r="AC17" s="48">
        <v>100</v>
      </c>
      <c r="AD17" s="35"/>
      <c r="AE17" s="123"/>
      <c r="AF17" s="45" t="s">
        <v>17</v>
      </c>
      <c r="AG17" s="46">
        <v>20021</v>
      </c>
      <c r="AH17" s="49">
        <v>8.1082941843512071</v>
      </c>
      <c r="AI17" s="49">
        <v>8.1082941843512071</v>
      </c>
      <c r="AJ17" s="50">
        <v>100</v>
      </c>
      <c r="AK17" s="35"/>
    </row>
    <row r="18" spans="1:37" ht="16.149999999999999" customHeight="1" thickBot="1">
      <c r="A18" s="136"/>
      <c r="B18" s="2" t="s">
        <v>3</v>
      </c>
      <c r="C18" s="61">
        <v>35483</v>
      </c>
      <c r="D18" s="61">
        <v>34263</v>
      </c>
      <c r="E18" s="62">
        <v>35608</v>
      </c>
      <c r="F18" s="61">
        <v>32502</v>
      </c>
      <c r="G18" s="61">
        <v>32194</v>
      </c>
      <c r="H18" s="61">
        <v>31443</v>
      </c>
      <c r="I18" s="61">
        <v>30508</v>
      </c>
      <c r="J18" s="61">
        <v>27928</v>
      </c>
      <c r="K18" s="61">
        <v>28319</v>
      </c>
      <c r="L18" s="61">
        <v>28168</v>
      </c>
      <c r="M18" s="61">
        <v>26793</v>
      </c>
      <c r="N18" s="61">
        <v>26223</v>
      </c>
      <c r="O18" s="61">
        <v>24738</v>
      </c>
      <c r="P18" s="63">
        <v>22937</v>
      </c>
      <c r="Q18" s="63">
        <v>22617</v>
      </c>
      <c r="R18" s="79">
        <f>'ISTAT 16 senzaIncMort'!L56</f>
        <v>22249</v>
      </c>
      <c r="S18" s="80">
        <v>23695</v>
      </c>
      <c r="T18" s="80">
        <f>'2018 da spss'!L26</f>
        <v>23524</v>
      </c>
      <c r="U18" s="80">
        <f>'2019 da spss'!M26</f>
        <v>23543</v>
      </c>
      <c r="V18" s="61">
        <f t="shared" si="4"/>
        <v>532735</v>
      </c>
      <c r="X18" s="130"/>
      <c r="Y18" s="51" t="s">
        <v>42</v>
      </c>
      <c r="Z18" s="52">
        <v>3428</v>
      </c>
      <c r="AA18" s="53">
        <v>100</v>
      </c>
      <c r="AB18" s="53">
        <v>100</v>
      </c>
      <c r="AC18" s="54"/>
      <c r="AD18" s="35"/>
      <c r="AE18" s="124"/>
      <c r="AF18" s="51" t="s">
        <v>42</v>
      </c>
      <c r="AG18" s="52">
        <v>246920</v>
      </c>
      <c r="AH18" s="55">
        <v>100</v>
      </c>
      <c r="AI18" s="55">
        <v>100</v>
      </c>
      <c r="AJ18" s="56"/>
      <c r="AK18" s="35"/>
    </row>
    <row r="19" spans="1:37" ht="16.149999999999999" customHeight="1" thickBot="1">
      <c r="A19" s="137" t="s">
        <v>10</v>
      </c>
      <c r="B19" s="2" t="s">
        <v>2</v>
      </c>
      <c r="C19" s="60">
        <v>1746</v>
      </c>
      <c r="D19" s="60">
        <v>1676</v>
      </c>
      <c r="E19" s="66">
        <v>1866</v>
      </c>
      <c r="F19" s="60">
        <v>1632</v>
      </c>
      <c r="G19" s="60">
        <v>1522</v>
      </c>
      <c r="H19" s="60">
        <v>1511</v>
      </c>
      <c r="I19" s="60">
        <v>1423</v>
      </c>
      <c r="J19" s="60">
        <v>1265</v>
      </c>
      <c r="K19" s="60">
        <v>1081</v>
      </c>
      <c r="L19" s="60">
        <v>1078</v>
      </c>
      <c r="M19" s="60">
        <v>1055</v>
      </c>
      <c r="N19" s="4">
        <v>974</v>
      </c>
      <c r="O19" s="67">
        <v>859</v>
      </c>
      <c r="P19" s="4">
        <v>860</v>
      </c>
      <c r="Q19" s="4">
        <v>822</v>
      </c>
      <c r="R19" s="83">
        <f t="shared" ref="R19:V20" si="5">R13+R15+R17</f>
        <v>812</v>
      </c>
      <c r="S19" s="83">
        <f t="shared" si="5"/>
        <v>910</v>
      </c>
      <c r="T19" s="83">
        <f t="shared" si="5"/>
        <v>804</v>
      </c>
      <c r="U19" s="82">
        <f t="shared" ref="U19" si="6">U13+U15+U17</f>
        <v>785</v>
      </c>
      <c r="V19" s="60">
        <f t="shared" si="5"/>
        <v>22681</v>
      </c>
    </row>
    <row r="20" spans="1:37" ht="16.149999999999999" customHeight="1" thickBot="1">
      <c r="A20" s="138"/>
      <c r="B20" s="2" t="s">
        <v>3</v>
      </c>
      <c r="C20" s="60">
        <v>99787</v>
      </c>
      <c r="D20" s="60">
        <v>99057</v>
      </c>
      <c r="E20" s="66">
        <v>100937</v>
      </c>
      <c r="F20" s="60">
        <v>93300</v>
      </c>
      <c r="G20" s="60">
        <v>91782</v>
      </c>
      <c r="H20" s="60">
        <v>89574</v>
      </c>
      <c r="I20" s="60">
        <v>88743</v>
      </c>
      <c r="J20" s="60">
        <v>81669</v>
      </c>
      <c r="K20" s="60">
        <v>82973</v>
      </c>
      <c r="L20" s="60">
        <v>82641</v>
      </c>
      <c r="M20" s="60">
        <v>80847</v>
      </c>
      <c r="N20" s="60">
        <v>71485</v>
      </c>
      <c r="O20" s="60">
        <v>68327</v>
      </c>
      <c r="P20" s="68">
        <v>67362</v>
      </c>
      <c r="Q20" s="69">
        <v>65221</v>
      </c>
      <c r="R20" s="84">
        <f t="shared" si="5"/>
        <v>65773</v>
      </c>
      <c r="S20" s="83">
        <f t="shared" si="5"/>
        <v>66823</v>
      </c>
      <c r="T20" s="83">
        <f t="shared" si="5"/>
        <v>65453</v>
      </c>
      <c r="U20" s="83">
        <f t="shared" ref="U20" si="7">U14+U16+U18</f>
        <v>62936</v>
      </c>
      <c r="V20" s="60">
        <f t="shared" si="5"/>
        <v>1524690</v>
      </c>
    </row>
    <row r="21" spans="1:37" ht="16.149999999999999" customHeight="1" thickBot="1">
      <c r="A21" s="135" t="s">
        <v>11</v>
      </c>
      <c r="B21" s="2" t="s">
        <v>2</v>
      </c>
      <c r="C21" s="3">
        <v>720</v>
      </c>
      <c r="D21" s="58">
        <v>762</v>
      </c>
      <c r="E21" s="3">
        <v>612</v>
      </c>
      <c r="F21" s="3">
        <v>642</v>
      </c>
      <c r="G21" s="3">
        <v>659</v>
      </c>
      <c r="H21" s="3">
        <v>585</v>
      </c>
      <c r="I21" s="3">
        <v>593</v>
      </c>
      <c r="J21" s="3">
        <v>487</v>
      </c>
      <c r="K21" s="3">
        <v>498</v>
      </c>
      <c r="L21" s="3">
        <v>453</v>
      </c>
      <c r="M21" s="3">
        <v>360</v>
      </c>
      <c r="N21" s="3">
        <v>424</v>
      </c>
      <c r="O21" s="3">
        <v>336</v>
      </c>
      <c r="P21" s="59">
        <v>296</v>
      </c>
      <c r="Q21" s="57">
        <v>394</v>
      </c>
      <c r="R21" s="80">
        <f>'ISTAT 16 senzaIncMort'!C86</f>
        <v>367</v>
      </c>
      <c r="S21" s="80">
        <v>341</v>
      </c>
      <c r="T21" s="80">
        <f>'2018 da spss'!L9</f>
        <v>356</v>
      </c>
      <c r="U21" s="80">
        <f>'2019 da spss'!M9</f>
        <v>338</v>
      </c>
      <c r="V21" s="61">
        <f t="shared" ref="V21:V26" si="8">SUM(C21:U21)</f>
        <v>9223</v>
      </c>
      <c r="X21" s="131" t="s">
        <v>48</v>
      </c>
      <c r="Y21" s="132"/>
      <c r="Z21" s="132"/>
      <c r="AA21" s="132"/>
      <c r="AB21" s="132"/>
      <c r="AC21" s="132"/>
      <c r="AD21" s="35"/>
      <c r="AE21" s="131" t="s">
        <v>50</v>
      </c>
      <c r="AF21" s="132"/>
      <c r="AG21" s="132"/>
      <c r="AH21" s="132"/>
      <c r="AI21" s="132"/>
      <c r="AJ21" s="132"/>
      <c r="AK21" s="35"/>
    </row>
    <row r="22" spans="1:37" ht="16.149999999999999" customHeight="1" thickBot="1">
      <c r="A22" s="136"/>
      <c r="B22" s="2" t="s">
        <v>3</v>
      </c>
      <c r="C22" s="61">
        <v>36136</v>
      </c>
      <c r="D22" s="62">
        <v>36267</v>
      </c>
      <c r="E22" s="61">
        <v>31378</v>
      </c>
      <c r="F22" s="61">
        <v>33291</v>
      </c>
      <c r="G22" s="61">
        <v>32883</v>
      </c>
      <c r="H22" s="61">
        <v>32427</v>
      </c>
      <c r="I22" s="61">
        <v>32751</v>
      </c>
      <c r="J22" s="61">
        <v>29924</v>
      </c>
      <c r="K22" s="61">
        <v>30741</v>
      </c>
      <c r="L22" s="61">
        <v>30328</v>
      </c>
      <c r="M22" s="61">
        <v>28064</v>
      </c>
      <c r="N22" s="61">
        <v>26710</v>
      </c>
      <c r="O22" s="61">
        <v>25077</v>
      </c>
      <c r="P22" s="63">
        <v>23311</v>
      </c>
      <c r="Q22" s="63">
        <v>24761</v>
      </c>
      <c r="R22" s="80">
        <f>'ISTAT 16 senzaIncMort'!D86</f>
        <v>24281</v>
      </c>
      <c r="S22" s="80">
        <v>24107</v>
      </c>
      <c r="T22" s="80">
        <f>'2018 da spss'!L27</f>
        <v>23900</v>
      </c>
      <c r="U22" s="79">
        <f>'2019 da spss'!M27</f>
        <v>22964</v>
      </c>
      <c r="V22" s="61">
        <f t="shared" si="8"/>
        <v>549301</v>
      </c>
      <c r="X22" s="133" t="s">
        <v>36</v>
      </c>
      <c r="Y22" s="134"/>
      <c r="Z22" s="36" t="s">
        <v>37</v>
      </c>
      <c r="AA22" s="37" t="s">
        <v>38</v>
      </c>
      <c r="AB22" s="37" t="s">
        <v>39</v>
      </c>
      <c r="AC22" s="38" t="s">
        <v>40</v>
      </c>
      <c r="AD22" s="35"/>
      <c r="AE22" s="133" t="s">
        <v>36</v>
      </c>
      <c r="AF22" s="134"/>
      <c r="AG22" s="36" t="s">
        <v>37</v>
      </c>
      <c r="AH22" s="37" t="s">
        <v>38</v>
      </c>
      <c r="AI22" s="37" t="s">
        <v>39</v>
      </c>
      <c r="AJ22" s="38" t="s">
        <v>40</v>
      </c>
      <c r="AK22" s="35"/>
    </row>
    <row r="23" spans="1:37" ht="16.149999999999999" customHeight="1" thickBot="1">
      <c r="A23" s="135" t="s">
        <v>12</v>
      </c>
      <c r="B23" s="2" t="s">
        <v>2</v>
      </c>
      <c r="C23" s="58">
        <v>679</v>
      </c>
      <c r="D23" s="3">
        <v>622</v>
      </c>
      <c r="E23" s="3">
        <v>538</v>
      </c>
      <c r="F23" s="3">
        <v>585</v>
      </c>
      <c r="G23" s="3">
        <v>575</v>
      </c>
      <c r="H23" s="3">
        <v>494</v>
      </c>
      <c r="I23" s="3">
        <v>480</v>
      </c>
      <c r="J23" s="3">
        <v>452</v>
      </c>
      <c r="K23" s="3">
        <v>417</v>
      </c>
      <c r="L23" s="3">
        <v>375</v>
      </c>
      <c r="M23" s="3">
        <v>386</v>
      </c>
      <c r="N23" s="3">
        <v>382</v>
      </c>
      <c r="O23" s="3">
        <v>348</v>
      </c>
      <c r="P23" s="57">
        <v>321</v>
      </c>
      <c r="Q23" s="57">
        <v>335</v>
      </c>
      <c r="R23" s="80">
        <f>'ISTAT 16 senzaIncMort'!G86</f>
        <v>338</v>
      </c>
      <c r="S23" s="80">
        <v>328</v>
      </c>
      <c r="T23" s="80">
        <f>'2018 da spss'!L10</f>
        <v>365</v>
      </c>
      <c r="U23" s="79">
        <f>'2019 da spss'!M10</f>
        <v>300</v>
      </c>
      <c r="V23" s="61">
        <f t="shared" si="8"/>
        <v>8320</v>
      </c>
      <c r="X23" s="122" t="s">
        <v>41</v>
      </c>
      <c r="Y23" s="39" t="s">
        <v>44</v>
      </c>
      <c r="Z23" s="40">
        <v>717</v>
      </c>
      <c r="AA23" s="43">
        <v>20.915985997666279</v>
      </c>
      <c r="AB23" s="43">
        <v>20.915985997666279</v>
      </c>
      <c r="AC23" s="44">
        <v>20.915985997666279</v>
      </c>
      <c r="AD23" s="35"/>
      <c r="AE23" s="122" t="s">
        <v>41</v>
      </c>
      <c r="AF23" s="39" t="s">
        <v>44</v>
      </c>
      <c r="AG23" s="40">
        <v>53764</v>
      </c>
      <c r="AH23" s="43">
        <v>21.773853879799127</v>
      </c>
      <c r="AI23" s="43">
        <v>21.773853879799127</v>
      </c>
      <c r="AJ23" s="44">
        <v>21.773853879799127</v>
      </c>
      <c r="AK23" s="35"/>
    </row>
    <row r="24" spans="1:37" ht="16.149999999999999" customHeight="1" thickBot="1">
      <c r="A24" s="136"/>
      <c r="B24" s="2" t="s">
        <v>3</v>
      </c>
      <c r="C24" s="61">
        <v>30027</v>
      </c>
      <c r="D24" s="62">
        <v>30742</v>
      </c>
      <c r="E24" s="61">
        <v>25884</v>
      </c>
      <c r="F24" s="61">
        <v>26718</v>
      </c>
      <c r="G24" s="61">
        <v>26951</v>
      </c>
      <c r="H24" s="61">
        <v>26475</v>
      </c>
      <c r="I24" s="61">
        <v>24523</v>
      </c>
      <c r="J24" s="61">
        <v>24888</v>
      </c>
      <c r="K24" s="61">
        <v>25159</v>
      </c>
      <c r="L24" s="61">
        <v>24167</v>
      </c>
      <c r="M24" s="61">
        <v>24599</v>
      </c>
      <c r="N24" s="61">
        <v>22980</v>
      </c>
      <c r="O24" s="61">
        <v>21404</v>
      </c>
      <c r="P24" s="63">
        <v>20088</v>
      </c>
      <c r="Q24" s="63">
        <v>20187</v>
      </c>
      <c r="R24" s="80">
        <f>'ISTAT 16 senzaIncMort'!H86</f>
        <v>20342</v>
      </c>
      <c r="S24" s="80">
        <v>20574</v>
      </c>
      <c r="T24" s="79">
        <f>'2018 da spss'!L28</f>
        <v>19418</v>
      </c>
      <c r="U24" s="80">
        <f>'2019 da spss'!M28</f>
        <v>19961</v>
      </c>
      <c r="V24" s="61">
        <f t="shared" si="8"/>
        <v>455087</v>
      </c>
      <c r="X24" s="123"/>
      <c r="Y24" s="45" t="s">
        <v>45</v>
      </c>
      <c r="Z24" s="46">
        <v>822</v>
      </c>
      <c r="AA24" s="49">
        <v>23.978996499416571</v>
      </c>
      <c r="AB24" s="49">
        <v>23.978996499416571</v>
      </c>
      <c r="AC24" s="50">
        <v>44.89498249708285</v>
      </c>
      <c r="AD24" s="35"/>
      <c r="AE24" s="123"/>
      <c r="AF24" s="45" t="s">
        <v>45</v>
      </c>
      <c r="AG24" s="46">
        <v>65221</v>
      </c>
      <c r="AH24" s="49">
        <v>26.413818240725742</v>
      </c>
      <c r="AI24" s="49">
        <v>26.413818240725742</v>
      </c>
      <c r="AJ24" s="50">
        <v>48.187672120524866</v>
      </c>
      <c r="AK24" s="35"/>
    </row>
    <row r="25" spans="1:37" ht="16.149999999999999" customHeight="1" thickBot="1">
      <c r="A25" s="135" t="s">
        <v>13</v>
      </c>
      <c r="B25" s="2" t="s">
        <v>2</v>
      </c>
      <c r="C25" s="58">
        <v>637</v>
      </c>
      <c r="D25" s="3">
        <v>571</v>
      </c>
      <c r="E25" s="3">
        <v>515</v>
      </c>
      <c r="F25" s="3">
        <v>492</v>
      </c>
      <c r="G25" s="3">
        <v>440</v>
      </c>
      <c r="H25" s="3">
        <v>487</v>
      </c>
      <c r="I25" s="3">
        <v>434</v>
      </c>
      <c r="J25" s="3">
        <v>355</v>
      </c>
      <c r="K25" s="3">
        <v>360</v>
      </c>
      <c r="L25" s="3">
        <v>345</v>
      </c>
      <c r="M25" s="3">
        <v>350</v>
      </c>
      <c r="N25" s="3">
        <v>337</v>
      </c>
      <c r="O25" s="3">
        <v>315</v>
      </c>
      <c r="P25" s="57">
        <v>285</v>
      </c>
      <c r="Q25" s="57">
        <v>315</v>
      </c>
      <c r="R25" s="80">
        <f>'ISTAT 16 senzaIncMort'!K86</f>
        <v>295</v>
      </c>
      <c r="S25" s="80">
        <v>288</v>
      </c>
      <c r="T25" s="80">
        <f>'2018 da spss'!L11</f>
        <v>322</v>
      </c>
      <c r="U25" s="79">
        <f>'2019 da spss'!M11</f>
        <v>255</v>
      </c>
      <c r="V25" s="61">
        <f t="shared" si="8"/>
        <v>7398</v>
      </c>
      <c r="X25" s="123"/>
      <c r="Y25" s="45" t="s">
        <v>46</v>
      </c>
      <c r="Z25" s="46">
        <v>1044</v>
      </c>
      <c r="AA25" s="49">
        <v>30.455075845974328</v>
      </c>
      <c r="AB25" s="49">
        <v>30.455075845974328</v>
      </c>
      <c r="AC25" s="50">
        <v>75.350058343057171</v>
      </c>
      <c r="AD25" s="35"/>
      <c r="AE25" s="123"/>
      <c r="AF25" s="45" t="s">
        <v>46</v>
      </c>
      <c r="AG25" s="46">
        <v>66176</v>
      </c>
      <c r="AH25" s="49">
        <v>26.800583184837194</v>
      </c>
      <c r="AI25" s="49">
        <v>26.800583184837194</v>
      </c>
      <c r="AJ25" s="50">
        <v>74.98825530536206</v>
      </c>
      <c r="AK25" s="35"/>
    </row>
    <row r="26" spans="1:37" ht="16.149999999999999" customHeight="1" thickBot="1">
      <c r="A26" s="136"/>
      <c r="B26" s="2" t="s">
        <v>3</v>
      </c>
      <c r="C26" s="61">
        <v>31355</v>
      </c>
      <c r="D26" s="62">
        <v>31635</v>
      </c>
      <c r="E26" s="61">
        <v>28440</v>
      </c>
      <c r="F26" s="61">
        <v>28511</v>
      </c>
      <c r="G26" s="61">
        <v>27588</v>
      </c>
      <c r="H26" s="61">
        <v>28323</v>
      </c>
      <c r="I26" s="61">
        <v>27161</v>
      </c>
      <c r="J26" s="61">
        <v>25566</v>
      </c>
      <c r="K26" s="61">
        <v>26072</v>
      </c>
      <c r="L26" s="61">
        <v>25551</v>
      </c>
      <c r="M26" s="61">
        <v>25757</v>
      </c>
      <c r="N26" s="61">
        <v>21909</v>
      </c>
      <c r="O26" s="61">
        <v>22688</v>
      </c>
      <c r="P26" s="63">
        <v>21585</v>
      </c>
      <c r="Q26" s="63">
        <v>21228</v>
      </c>
      <c r="R26" s="80">
        <f>'ISTAT 16 senzaIncMort'!L86</f>
        <v>21108</v>
      </c>
      <c r="S26" s="79">
        <v>20364</v>
      </c>
      <c r="T26" s="80">
        <f>'2018 da spss'!L29</f>
        <v>21586</v>
      </c>
      <c r="U26" s="80">
        <f>'2019 da spss'!M29</f>
        <v>20983</v>
      </c>
      <c r="V26" s="61">
        <f t="shared" si="8"/>
        <v>477410</v>
      </c>
      <c r="X26" s="123"/>
      <c r="Y26" s="45" t="s">
        <v>47</v>
      </c>
      <c r="Z26" s="46">
        <v>845</v>
      </c>
      <c r="AA26" s="49">
        <v>24.649941656942826</v>
      </c>
      <c r="AB26" s="49">
        <v>24.649941656942826</v>
      </c>
      <c r="AC26" s="50">
        <v>100</v>
      </c>
      <c r="AD26" s="35"/>
      <c r="AE26" s="123"/>
      <c r="AF26" s="45" t="s">
        <v>47</v>
      </c>
      <c r="AG26" s="46">
        <v>61759</v>
      </c>
      <c r="AH26" s="49">
        <v>25.01174469463794</v>
      </c>
      <c r="AI26" s="49">
        <v>25.01174469463794</v>
      </c>
      <c r="AJ26" s="50">
        <v>100</v>
      </c>
      <c r="AK26" s="35"/>
    </row>
    <row r="27" spans="1:37" ht="16.149999999999999" customHeight="1" thickBot="1">
      <c r="A27" s="137" t="s">
        <v>14</v>
      </c>
      <c r="B27" s="2" t="s">
        <v>2</v>
      </c>
      <c r="C27" s="66">
        <v>2036</v>
      </c>
      <c r="D27" s="60">
        <v>1955</v>
      </c>
      <c r="E27" s="60">
        <v>1665</v>
      </c>
      <c r="F27" s="60">
        <v>1719</v>
      </c>
      <c r="G27" s="60">
        <v>1674</v>
      </c>
      <c r="H27" s="60">
        <v>1566</v>
      </c>
      <c r="I27" s="60">
        <v>1507</v>
      </c>
      <c r="J27" s="60">
        <v>1294</v>
      </c>
      <c r="K27" s="60">
        <v>1275</v>
      </c>
      <c r="L27" s="60">
        <v>1173</v>
      </c>
      <c r="M27" s="60">
        <v>1096</v>
      </c>
      <c r="N27" s="60">
        <v>1143</v>
      </c>
      <c r="O27" s="4">
        <v>999</v>
      </c>
      <c r="P27" s="67">
        <v>902</v>
      </c>
      <c r="Q27" s="67">
        <v>1044</v>
      </c>
      <c r="R27" s="84">
        <f t="shared" ref="R27:V28" si="9">R21+R23+R25</f>
        <v>1000</v>
      </c>
      <c r="S27" s="83">
        <f t="shared" si="9"/>
        <v>957</v>
      </c>
      <c r="T27" s="83">
        <f t="shared" si="9"/>
        <v>1043</v>
      </c>
      <c r="U27" s="82">
        <f t="shared" ref="U27" si="10">U21+U23+U25</f>
        <v>893</v>
      </c>
      <c r="V27" s="60">
        <f t="shared" si="9"/>
        <v>24941</v>
      </c>
      <c r="X27" s="124"/>
      <c r="Y27" s="51" t="s">
        <v>42</v>
      </c>
      <c r="Z27" s="52">
        <v>3428</v>
      </c>
      <c r="AA27" s="55">
        <v>100</v>
      </c>
      <c r="AB27" s="55">
        <v>100</v>
      </c>
      <c r="AC27" s="56"/>
      <c r="AD27" s="35"/>
      <c r="AE27" s="124"/>
      <c r="AF27" s="51" t="s">
        <v>42</v>
      </c>
      <c r="AG27" s="52">
        <v>246920</v>
      </c>
      <c r="AH27" s="55">
        <v>100</v>
      </c>
      <c r="AI27" s="55">
        <v>100</v>
      </c>
      <c r="AJ27" s="56"/>
      <c r="AK27" s="35"/>
    </row>
    <row r="28" spans="1:37" ht="16.149999999999999" customHeight="1" thickBot="1">
      <c r="A28" s="138"/>
      <c r="B28" s="2" t="s">
        <v>3</v>
      </c>
      <c r="C28" s="60">
        <v>97518</v>
      </c>
      <c r="D28" s="66">
        <v>98644</v>
      </c>
      <c r="E28" s="60">
        <v>85702</v>
      </c>
      <c r="F28" s="60">
        <v>88520</v>
      </c>
      <c r="G28" s="60">
        <v>87422</v>
      </c>
      <c r="H28" s="60">
        <v>87225</v>
      </c>
      <c r="I28" s="60">
        <v>84435</v>
      </c>
      <c r="J28" s="60">
        <v>80378</v>
      </c>
      <c r="K28" s="60">
        <v>81972</v>
      </c>
      <c r="L28" s="60">
        <v>80046</v>
      </c>
      <c r="M28" s="60">
        <v>78420</v>
      </c>
      <c r="N28" s="60">
        <v>71599</v>
      </c>
      <c r="O28" s="60">
        <v>69169</v>
      </c>
      <c r="P28" s="68">
        <v>64984</v>
      </c>
      <c r="Q28" s="60">
        <v>66176</v>
      </c>
      <c r="R28" s="84">
        <f t="shared" si="9"/>
        <v>65731</v>
      </c>
      <c r="S28" s="83">
        <f t="shared" si="9"/>
        <v>65045</v>
      </c>
      <c r="T28" s="83">
        <f t="shared" si="9"/>
        <v>64904</v>
      </c>
      <c r="U28" s="82">
        <f t="shared" ref="U28" si="11">U22+U24+U26</f>
        <v>63908</v>
      </c>
      <c r="V28" s="60">
        <f t="shared" si="9"/>
        <v>1481798</v>
      </c>
    </row>
    <row r="29" spans="1:37" ht="16.149999999999999" customHeight="1" thickBot="1">
      <c r="A29" s="135" t="s">
        <v>15</v>
      </c>
      <c r="B29" s="2" t="s">
        <v>2</v>
      </c>
      <c r="C29" s="58">
        <v>598</v>
      </c>
      <c r="D29" s="58">
        <v>598</v>
      </c>
      <c r="E29" s="3">
        <v>566</v>
      </c>
      <c r="F29" s="3">
        <v>483</v>
      </c>
      <c r="G29" s="3">
        <v>473</v>
      </c>
      <c r="H29" s="3">
        <v>512</v>
      </c>
      <c r="I29" s="3">
        <v>370</v>
      </c>
      <c r="J29" s="3">
        <v>365</v>
      </c>
      <c r="K29" s="3">
        <v>386</v>
      </c>
      <c r="L29" s="3">
        <v>332</v>
      </c>
      <c r="M29" s="3">
        <v>317</v>
      </c>
      <c r="N29" s="3">
        <v>343</v>
      </c>
      <c r="O29" s="57">
        <v>293</v>
      </c>
      <c r="P29" s="3">
        <v>329</v>
      </c>
      <c r="Q29" s="3">
        <v>287</v>
      </c>
      <c r="R29" s="80">
        <f>'ISTAT 16 senzaIncMort'!C114</f>
        <v>276</v>
      </c>
      <c r="S29" s="80">
        <v>286</v>
      </c>
      <c r="T29" s="80">
        <f>'2018 da spss'!L12</f>
        <v>287</v>
      </c>
      <c r="U29" s="79">
        <f>'2019 da spss'!M12</f>
        <v>268</v>
      </c>
      <c r="V29" s="61">
        <f t="shared" ref="V29:V34" si="12">SUM(C29:U29)</f>
        <v>7369</v>
      </c>
    </row>
    <row r="30" spans="1:37" ht="16.149999999999999" customHeight="1" thickBot="1">
      <c r="A30" s="136"/>
      <c r="B30" s="2" t="s">
        <v>3</v>
      </c>
      <c r="C30" s="61">
        <v>31925</v>
      </c>
      <c r="D30" s="62">
        <v>32537</v>
      </c>
      <c r="E30" s="61">
        <v>30139</v>
      </c>
      <c r="F30" s="61">
        <v>28936</v>
      </c>
      <c r="G30" s="61">
        <v>28614</v>
      </c>
      <c r="H30" s="61">
        <v>29215</v>
      </c>
      <c r="I30" s="61">
        <v>27599</v>
      </c>
      <c r="J30" s="61">
        <v>27149</v>
      </c>
      <c r="K30" s="61">
        <v>26885</v>
      </c>
      <c r="L30" s="61">
        <v>26827</v>
      </c>
      <c r="M30" s="61">
        <v>25508</v>
      </c>
      <c r="N30" s="61">
        <v>23352</v>
      </c>
      <c r="O30" s="61">
        <v>22066</v>
      </c>
      <c r="P30" s="63">
        <v>21687</v>
      </c>
      <c r="Q30" s="63">
        <v>21837</v>
      </c>
      <c r="R30" s="80">
        <f>'ISTAT 16 senzaIncMort'!D114</f>
        <v>21844</v>
      </c>
      <c r="S30" s="80">
        <v>21774</v>
      </c>
      <c r="T30" s="80">
        <f>'2018 da spss'!L30</f>
        <v>21681</v>
      </c>
      <c r="U30" s="79">
        <f>'2019 da spss'!M30</f>
        <v>21440</v>
      </c>
      <c r="V30" s="61">
        <f t="shared" si="12"/>
        <v>491015</v>
      </c>
    </row>
    <row r="31" spans="1:37" ht="16.149999999999999" customHeight="1" thickBot="1">
      <c r="A31" s="135" t="s">
        <v>16</v>
      </c>
      <c r="B31" s="2" t="s">
        <v>2</v>
      </c>
      <c r="C31" s="3">
        <v>560</v>
      </c>
      <c r="D31" s="58">
        <v>586</v>
      </c>
      <c r="E31" s="3">
        <v>462</v>
      </c>
      <c r="F31" s="3">
        <v>556</v>
      </c>
      <c r="G31" s="3">
        <v>433</v>
      </c>
      <c r="H31" s="3">
        <v>450</v>
      </c>
      <c r="I31" s="3">
        <v>356</v>
      </c>
      <c r="J31" s="3">
        <v>344</v>
      </c>
      <c r="K31" s="3">
        <v>330</v>
      </c>
      <c r="L31" s="3">
        <v>292</v>
      </c>
      <c r="M31" s="65">
        <v>269</v>
      </c>
      <c r="N31" s="3">
        <v>279</v>
      </c>
      <c r="O31" s="3">
        <v>288</v>
      </c>
      <c r="P31" s="3">
        <v>274</v>
      </c>
      <c r="Q31" s="57">
        <v>263</v>
      </c>
      <c r="R31" s="81">
        <f>'ISTAT 16 senzaIncMort'!G114</f>
        <v>265</v>
      </c>
      <c r="S31" s="80">
        <v>257</v>
      </c>
      <c r="T31" s="80">
        <f>'2018 da spss'!L13</f>
        <v>258</v>
      </c>
      <c r="U31" s="79">
        <f>'2019 da spss'!M13</f>
        <v>222</v>
      </c>
      <c r="V31" s="61">
        <f t="shared" si="12"/>
        <v>6744</v>
      </c>
    </row>
    <row r="32" spans="1:37" ht="16.149999999999999" customHeight="1" thickBot="1">
      <c r="A32" s="136"/>
      <c r="B32" s="2" t="s">
        <v>3</v>
      </c>
      <c r="C32" s="61">
        <v>31704</v>
      </c>
      <c r="D32" s="62">
        <v>32464</v>
      </c>
      <c r="E32" s="61">
        <v>27747</v>
      </c>
      <c r="F32" s="61">
        <v>27743</v>
      </c>
      <c r="G32" s="61">
        <v>28192</v>
      </c>
      <c r="H32" s="61">
        <v>27749</v>
      </c>
      <c r="I32" s="61">
        <v>25227</v>
      </c>
      <c r="J32" s="61">
        <v>25043</v>
      </c>
      <c r="K32" s="61">
        <v>24867</v>
      </c>
      <c r="L32" s="61">
        <v>24974</v>
      </c>
      <c r="M32" s="61">
        <v>22280</v>
      </c>
      <c r="N32" s="61">
        <v>21532</v>
      </c>
      <c r="O32" s="61">
        <v>21211</v>
      </c>
      <c r="P32" s="63">
        <v>20508</v>
      </c>
      <c r="Q32" s="63">
        <v>19901</v>
      </c>
      <c r="R32" s="80">
        <f>'ISTAT 16 senzaIncMort'!H114</f>
        <v>20445</v>
      </c>
      <c r="S32" s="80">
        <v>20184</v>
      </c>
      <c r="T32" s="79">
        <f>'2018 da spss'!L31</f>
        <v>19520</v>
      </c>
      <c r="U32" s="80">
        <f>'2019 da spss'!M31</f>
        <v>19879</v>
      </c>
      <c r="V32" s="61">
        <f t="shared" si="12"/>
        <v>461170</v>
      </c>
    </row>
    <row r="33" spans="1:22" ht="16.149999999999999" customHeight="1" thickBot="1">
      <c r="A33" s="135" t="s">
        <v>17</v>
      </c>
      <c r="B33" s="2" t="s">
        <v>2</v>
      </c>
      <c r="C33" s="3">
        <v>615</v>
      </c>
      <c r="D33" s="58">
        <v>701</v>
      </c>
      <c r="E33" s="3">
        <v>529</v>
      </c>
      <c r="F33" s="3">
        <v>501</v>
      </c>
      <c r="G33" s="3">
        <v>480</v>
      </c>
      <c r="H33" s="3">
        <v>492</v>
      </c>
      <c r="I33" s="3">
        <v>350</v>
      </c>
      <c r="J33" s="3">
        <v>359</v>
      </c>
      <c r="K33" s="3">
        <v>308</v>
      </c>
      <c r="L33" s="3">
        <v>347</v>
      </c>
      <c r="M33" s="3">
        <v>316</v>
      </c>
      <c r="N33" s="3">
        <v>294</v>
      </c>
      <c r="O33" s="57">
        <v>261</v>
      </c>
      <c r="P33" s="3">
        <v>296</v>
      </c>
      <c r="Q33" s="3">
        <v>295</v>
      </c>
      <c r="R33" s="79">
        <f>'ISTAT 16 senzaIncMort'!K114</f>
        <v>232</v>
      </c>
      <c r="S33" s="80">
        <v>265</v>
      </c>
      <c r="T33" s="80">
        <f>'2018 da spss'!L14</f>
        <v>261</v>
      </c>
      <c r="U33" s="80">
        <f>'2019 da spss'!M14</f>
        <v>256</v>
      </c>
      <c r="V33" s="61">
        <f t="shared" si="12"/>
        <v>7158</v>
      </c>
    </row>
    <row r="34" spans="1:22" ht="16.149999999999999" customHeight="1" thickBot="1">
      <c r="A34" s="136"/>
      <c r="B34" s="2" t="s">
        <v>3</v>
      </c>
      <c r="C34" s="61">
        <v>29328</v>
      </c>
      <c r="D34" s="62">
        <v>32178</v>
      </c>
      <c r="E34" s="61">
        <v>28191</v>
      </c>
      <c r="F34" s="61">
        <v>27820</v>
      </c>
      <c r="G34" s="61">
        <v>27678</v>
      </c>
      <c r="H34" s="61">
        <v>27230</v>
      </c>
      <c r="I34" s="61">
        <v>24817</v>
      </c>
      <c r="J34" s="61">
        <v>23299</v>
      </c>
      <c r="K34" s="61">
        <v>24052</v>
      </c>
      <c r="L34" s="61">
        <v>22523</v>
      </c>
      <c r="M34" s="61">
        <v>22172</v>
      </c>
      <c r="N34" s="61">
        <v>20658</v>
      </c>
      <c r="O34" s="61">
        <v>20704</v>
      </c>
      <c r="P34" s="63">
        <v>19585</v>
      </c>
      <c r="Q34" s="63">
        <v>20021</v>
      </c>
      <c r="R34" s="79">
        <f>'ISTAT 16 senzaIncMort'!L114</f>
        <v>19155</v>
      </c>
      <c r="S34" s="80">
        <v>19164</v>
      </c>
      <c r="T34" s="80">
        <f>'2018 da spss'!L32</f>
        <v>19690</v>
      </c>
      <c r="U34" s="80">
        <f>'2019 da spss'!M32</f>
        <v>19165</v>
      </c>
      <c r="V34" s="61">
        <f t="shared" si="12"/>
        <v>447430</v>
      </c>
    </row>
    <row r="35" spans="1:22" ht="16.149999999999999" customHeight="1" thickBot="1">
      <c r="A35" s="137" t="s">
        <v>18</v>
      </c>
      <c r="B35" s="2" t="s">
        <v>2</v>
      </c>
      <c r="C35" s="60">
        <v>1773</v>
      </c>
      <c r="D35" s="66">
        <v>1885</v>
      </c>
      <c r="E35" s="60">
        <v>1557</v>
      </c>
      <c r="F35" s="60">
        <v>1540</v>
      </c>
      <c r="G35" s="60">
        <v>1386</v>
      </c>
      <c r="H35" s="60">
        <v>1454</v>
      </c>
      <c r="I35" s="60">
        <v>1076</v>
      </c>
      <c r="J35" s="60">
        <v>1068</v>
      </c>
      <c r="K35" s="60">
        <v>1024</v>
      </c>
      <c r="L35" s="4">
        <v>971</v>
      </c>
      <c r="M35" s="4">
        <v>902</v>
      </c>
      <c r="N35" s="4">
        <v>916</v>
      </c>
      <c r="O35" s="67">
        <v>842</v>
      </c>
      <c r="P35" s="4">
        <v>899</v>
      </c>
      <c r="Q35" s="4">
        <v>845</v>
      </c>
      <c r="R35" s="83">
        <f t="shared" ref="R35:V36" si="13">R29+R31+R33</f>
        <v>773</v>
      </c>
      <c r="S35" s="83">
        <f t="shared" si="13"/>
        <v>808</v>
      </c>
      <c r="T35" s="83">
        <f t="shared" si="13"/>
        <v>806</v>
      </c>
      <c r="U35" s="82">
        <f t="shared" ref="U35" si="14">U29+U31+U33</f>
        <v>746</v>
      </c>
      <c r="V35" s="60">
        <f t="shared" si="13"/>
        <v>21271</v>
      </c>
    </row>
    <row r="36" spans="1:22" ht="16.149999999999999" customHeight="1" thickBot="1">
      <c r="A36" s="138"/>
      <c r="B36" s="2" t="s">
        <v>3</v>
      </c>
      <c r="C36" s="60">
        <v>92957</v>
      </c>
      <c r="D36" s="66">
        <v>97179</v>
      </c>
      <c r="E36" s="60">
        <v>86077</v>
      </c>
      <c r="F36" s="60">
        <v>84499</v>
      </c>
      <c r="G36" s="60">
        <v>84484</v>
      </c>
      <c r="H36" s="60">
        <v>84194</v>
      </c>
      <c r="I36" s="60">
        <v>77643</v>
      </c>
      <c r="J36" s="60">
        <v>75491</v>
      </c>
      <c r="K36" s="60">
        <v>75804</v>
      </c>
      <c r="L36" s="60">
        <v>74324</v>
      </c>
      <c r="M36" s="60">
        <v>69960</v>
      </c>
      <c r="N36" s="60">
        <v>65542</v>
      </c>
      <c r="O36" s="60">
        <v>63981</v>
      </c>
      <c r="P36" s="68">
        <v>61780</v>
      </c>
      <c r="Q36" s="68">
        <v>61759</v>
      </c>
      <c r="R36" s="83">
        <f t="shared" si="13"/>
        <v>61444</v>
      </c>
      <c r="S36" s="83">
        <f t="shared" si="13"/>
        <v>61122</v>
      </c>
      <c r="T36" s="83">
        <f t="shared" si="13"/>
        <v>60891</v>
      </c>
      <c r="U36" s="82">
        <f t="shared" ref="U36" si="15">U30+U32+U34</f>
        <v>60484</v>
      </c>
      <c r="V36" s="60">
        <f t="shared" si="13"/>
        <v>1399615</v>
      </c>
    </row>
    <row r="37" spans="1:22" ht="16.149999999999999" customHeight="1" thickBot="1">
      <c r="A37" s="139" t="s">
        <v>0</v>
      </c>
      <c r="B37" s="2" t="s">
        <v>2</v>
      </c>
      <c r="C37" s="66">
        <v>7096</v>
      </c>
      <c r="D37" s="60">
        <v>6980</v>
      </c>
      <c r="E37" s="60">
        <v>6563</v>
      </c>
      <c r="F37" s="60">
        <v>6122</v>
      </c>
      <c r="G37" s="60">
        <v>5818</v>
      </c>
      <c r="H37" s="60">
        <v>5669</v>
      </c>
      <c r="I37" s="60">
        <v>5131</v>
      </c>
      <c r="J37" s="60">
        <v>4731</v>
      </c>
      <c r="K37" s="60">
        <v>4237</v>
      </c>
      <c r="L37" s="60">
        <v>4114</v>
      </c>
      <c r="M37" s="60">
        <v>3860</v>
      </c>
      <c r="N37" s="60">
        <v>3753</v>
      </c>
      <c r="O37" s="60">
        <v>3401</v>
      </c>
      <c r="P37" s="68">
        <v>3381</v>
      </c>
      <c r="Q37" s="68">
        <v>3428</v>
      </c>
      <c r="R37" s="68">
        <f t="shared" ref="R37:V38" si="16">R11+R19+R27+R35</f>
        <v>3283</v>
      </c>
      <c r="S37" s="68">
        <f t="shared" si="16"/>
        <v>3378</v>
      </c>
      <c r="T37" s="68">
        <f t="shared" si="16"/>
        <v>3334</v>
      </c>
      <c r="U37" s="69">
        <f t="shared" ref="U37" si="17">U11+U19+U27+U35</f>
        <v>3173</v>
      </c>
      <c r="V37" s="70">
        <f t="shared" si="16"/>
        <v>87452</v>
      </c>
    </row>
    <row r="38" spans="1:22" ht="16.149999999999999" customHeight="1" thickBot="1">
      <c r="A38" s="140"/>
      <c r="B38" s="2" t="s">
        <v>3</v>
      </c>
      <c r="C38" s="60">
        <v>373286</v>
      </c>
      <c r="D38" s="66">
        <v>378492</v>
      </c>
      <c r="E38" s="60">
        <v>356475</v>
      </c>
      <c r="F38" s="60">
        <v>343179</v>
      </c>
      <c r="G38" s="60">
        <v>334858</v>
      </c>
      <c r="H38" s="60">
        <v>332955</v>
      </c>
      <c r="I38" s="60">
        <v>325850</v>
      </c>
      <c r="J38" s="60">
        <v>310739</v>
      </c>
      <c r="K38" s="60">
        <v>307258</v>
      </c>
      <c r="L38" s="60">
        <v>304720</v>
      </c>
      <c r="M38" s="60">
        <v>292019</v>
      </c>
      <c r="N38" s="60">
        <v>266864</v>
      </c>
      <c r="O38" s="60">
        <v>258093</v>
      </c>
      <c r="P38" s="68">
        <v>251147</v>
      </c>
      <c r="Q38" s="68">
        <v>246920</v>
      </c>
      <c r="R38" s="68">
        <f t="shared" si="16"/>
        <v>249175</v>
      </c>
      <c r="S38" s="68">
        <f t="shared" si="16"/>
        <v>246750</v>
      </c>
      <c r="T38" s="68">
        <f t="shared" si="16"/>
        <v>242919</v>
      </c>
      <c r="U38" s="69">
        <f t="shared" ref="U38" si="18">U12+U20+U28+U36</f>
        <v>241384</v>
      </c>
      <c r="V38" s="70">
        <f t="shared" si="16"/>
        <v>5663083</v>
      </c>
    </row>
  </sheetData>
  <mergeCells count="32">
    <mergeCell ref="A1:V1"/>
    <mergeCell ref="A3:J3"/>
    <mergeCell ref="A27:A28"/>
    <mergeCell ref="A29:A30"/>
    <mergeCell ref="A31:A32"/>
    <mergeCell ref="A4:B4"/>
    <mergeCell ref="A5:A6"/>
    <mergeCell ref="A7:A8"/>
    <mergeCell ref="A9:A10"/>
    <mergeCell ref="A11:A12"/>
    <mergeCell ref="A13:A14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X23:X27"/>
    <mergeCell ref="AE23:AE27"/>
    <mergeCell ref="X4:AC4"/>
    <mergeCell ref="X5:Y5"/>
    <mergeCell ref="X6:X18"/>
    <mergeCell ref="X21:AC21"/>
    <mergeCell ref="X22:Y22"/>
    <mergeCell ref="AE4:AJ4"/>
    <mergeCell ref="AE5:AF5"/>
    <mergeCell ref="AE6:AE18"/>
    <mergeCell ref="AE21:AJ21"/>
    <mergeCell ref="AE22:AF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workbookViewId="0">
      <selection sqref="A1:P1"/>
    </sheetView>
  </sheetViews>
  <sheetFormatPr defaultRowHeight="14.3"/>
  <sheetData>
    <row r="1" spans="1:22" ht="15.65">
      <c r="A1" s="145" t="s">
        <v>92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7"/>
      <c r="R1" s="7"/>
      <c r="S1" s="77"/>
      <c r="T1" s="78"/>
      <c r="U1" s="105"/>
      <c r="V1" s="77"/>
    </row>
    <row r="2" spans="1:22" ht="15.6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ht="16.3" thickBot="1">
      <c r="A3" s="142" t="s">
        <v>19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6"/>
      <c r="P3" s="6"/>
      <c r="Q3" s="6"/>
      <c r="R3" s="6"/>
      <c r="S3" s="6"/>
      <c r="T3" s="6"/>
      <c r="U3" s="6"/>
      <c r="V3" s="6"/>
    </row>
    <row r="4" spans="1:22" ht="14.95" thickBot="1">
      <c r="A4" s="146"/>
      <c r="B4" s="147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9">
        <v>2015</v>
      </c>
      <c r="R4" s="9">
        <v>2016</v>
      </c>
      <c r="S4" s="9">
        <v>2017</v>
      </c>
      <c r="T4" s="9">
        <v>2018</v>
      </c>
      <c r="U4" s="9">
        <v>2019</v>
      </c>
      <c r="V4" s="9" t="s">
        <v>0</v>
      </c>
    </row>
    <row r="5" spans="1:22" ht="14.95" thickBot="1">
      <c r="A5" s="135" t="s">
        <v>1</v>
      </c>
      <c r="B5" s="2" t="s">
        <v>2</v>
      </c>
      <c r="C5" s="10">
        <f>'Valori assoluti'!C5/'Valori assoluti'!$V$5*100</f>
        <v>8.0499219968798741</v>
      </c>
      <c r="D5" s="10">
        <f>'Valori assoluti'!D5/'Valori assoluti'!$V$5*100</f>
        <v>7.769110764430577</v>
      </c>
      <c r="E5" s="10">
        <f>'Valori assoluti'!E5/'Valori assoluti'!$V$5*100</f>
        <v>8.2371294851794072</v>
      </c>
      <c r="F5" s="10">
        <f>'Valori assoluti'!F5/'Valori assoluti'!$V$5*100</f>
        <v>6.8174726989079559</v>
      </c>
      <c r="G5" s="10">
        <f>'Valori assoluti'!G5/'Valori assoluti'!$V$5*100</f>
        <v>7.254290171606864</v>
      </c>
      <c r="H5" s="10">
        <f>'Valori assoluti'!H5/'Valori assoluti'!$V$5*100</f>
        <v>6.2714508580343225</v>
      </c>
      <c r="I5" s="10">
        <f>'Valori assoluti'!I5/'Valori assoluti'!$V$5*100</f>
        <v>5.6942277691107641</v>
      </c>
      <c r="J5" s="10">
        <f>'Valori assoluti'!J5/'Valori assoluti'!$V$5*100</f>
        <v>5.6942277691107641</v>
      </c>
      <c r="K5" s="10">
        <f>'Valori assoluti'!K5/'Valori assoluti'!$V$5*100</f>
        <v>3.9469578783151329</v>
      </c>
      <c r="L5" s="10">
        <f>'Valori assoluti'!L5/'Valori assoluti'!$V$5*100</f>
        <v>4.5865834633385338</v>
      </c>
      <c r="M5" s="10">
        <f>'Valori assoluti'!M5/'Valori assoluti'!$V$5*100</f>
        <v>4.461778471138846</v>
      </c>
      <c r="N5" s="10">
        <f>'Valori assoluti'!N5/'Valori assoluti'!$V$5*100</f>
        <v>3.8689547581903274</v>
      </c>
      <c r="O5" s="10">
        <f>'Valori assoluti'!O5/'Valori assoluti'!$V$5*100</f>
        <v>3.7597503900156011</v>
      </c>
      <c r="P5" s="10">
        <f>'Valori assoluti'!P5/'Valori assoluti'!$V$5*100</f>
        <v>3.8533541341653668</v>
      </c>
      <c r="Q5" s="10">
        <f>'Valori assoluti'!Q5/'Valori assoluti'!$V$5*100</f>
        <v>4.5085803432137288</v>
      </c>
      <c r="R5" s="10">
        <f>'Valori assoluti'!R5/'Valori assoluti'!$V$5*100</f>
        <v>3.5881435257410299</v>
      </c>
      <c r="S5" s="10">
        <f>'Valori assoluti'!S5/'Valori assoluti'!$V$5*100</f>
        <v>3.7285491419656784</v>
      </c>
      <c r="T5" s="10">
        <f>'Valori assoluti'!T5/'Valori assoluti'!$V$5*100</f>
        <v>4.2745709828393137</v>
      </c>
      <c r="U5" s="10">
        <f>'Valori assoluti'!U5/'Valori assoluti'!$V$5*100</f>
        <v>3.6349453978159127</v>
      </c>
      <c r="V5" s="10">
        <f>SUM(C5:U5)</f>
        <v>99.999999999999972</v>
      </c>
    </row>
    <row r="6" spans="1:22" ht="14.95" thickBot="1">
      <c r="A6" s="136"/>
      <c r="B6" s="2" t="s">
        <v>3</v>
      </c>
      <c r="C6" s="10">
        <f>'Valori assoluti'!C6/'Valori assoluti'!$V$6*100</f>
        <v>6.6690592401186715</v>
      </c>
      <c r="D6" s="10">
        <f>'Valori assoluti'!D6/'Valori assoluti'!$V$6*100</f>
        <v>6.7425112450952245</v>
      </c>
      <c r="E6" s="10">
        <f>'Valori assoluti'!E6/'Valori assoluti'!$V$6*100</f>
        <v>6.7721791559000861</v>
      </c>
      <c r="F6" s="10">
        <f>'Valori assoluti'!F6/'Valori assoluti'!$V$6*100</f>
        <v>6.1376686764283663</v>
      </c>
      <c r="G6" s="10">
        <f>'Valori assoluti'!G6/'Valori assoluti'!$V$6*100</f>
        <v>5.6184802373432863</v>
      </c>
      <c r="H6" s="10">
        <f>'Valori assoluti'!H6/'Valori assoluti'!$V$6*100</f>
        <v>5.7986410182792607</v>
      </c>
      <c r="I6" s="10">
        <f>'Valori assoluti'!I6/'Valori assoluti'!$V$6*100</f>
        <v>5.9493731457555743</v>
      </c>
      <c r="J6" s="10">
        <f>'Valori assoluti'!J6/'Valori assoluti'!$V$6*100</f>
        <v>5.6799693750598141</v>
      </c>
      <c r="K6" s="10">
        <f>'Valori assoluti'!K6/'Valori assoluti'!$V$6*100</f>
        <v>5.130155995789071</v>
      </c>
      <c r="L6" s="10">
        <f>'Valori assoluti'!L6/'Valori assoluti'!$V$6*100</f>
        <v>5.4203751555172746</v>
      </c>
      <c r="M6" s="10">
        <f>'Valori assoluti'!M6/'Valori assoluti'!$V$6*100</f>
        <v>4.8583596516413055</v>
      </c>
      <c r="N6" s="10">
        <f>'Valori assoluti'!N6/'Valori assoluti'!$V$6*100</f>
        <v>4.8112259546368072</v>
      </c>
      <c r="O6" s="10">
        <f>'Valori assoluti'!O6/'Valori assoluti'!$V$6*100</f>
        <v>4.6449420997224617</v>
      </c>
      <c r="P6" s="10">
        <f>'Valori assoluti'!P6/'Valori assoluti'!$V$6*100</f>
        <v>4.5064120968513732</v>
      </c>
      <c r="Q6" s="10">
        <f>'Valori assoluti'!Q6/'Valori assoluti'!$V$6*100</f>
        <v>4.4044884677959608</v>
      </c>
      <c r="R6" s="10">
        <f>'Valori assoluti'!R6/'Valori assoluti'!$V$6*100</f>
        <v>4.4712412671069002</v>
      </c>
      <c r="S6" s="10">
        <f>'Valori assoluti'!S6/'Valori assoluti'!$V$6*100</f>
        <v>3.9967939515743138</v>
      </c>
      <c r="T6" s="10">
        <f>'Valori assoluti'!T6/'Valori assoluti'!$V$6*100</f>
        <v>4.2190640252655758</v>
      </c>
      <c r="U6" s="10">
        <f>'Valori assoluti'!U6/'Valori assoluti'!$V$6*100</f>
        <v>4.1690592401186715</v>
      </c>
      <c r="V6" s="10">
        <f t="shared" ref="V6:V38" si="0">SUM(C6:U6)</f>
        <v>100.00000000000001</v>
      </c>
    </row>
    <row r="7" spans="1:22" ht="14.95" thickBot="1">
      <c r="A7" s="135" t="s">
        <v>4</v>
      </c>
      <c r="B7" s="2" t="s">
        <v>2</v>
      </c>
      <c r="C7" s="10">
        <f>'Valori assoluti'!C7/'Valori assoluti'!$V$7*100</f>
        <v>8.4961462627711057</v>
      </c>
      <c r="D7" s="10">
        <f>'Valori assoluti'!D7/'Valori assoluti'!$V$7*100</f>
        <v>7.4386090697257572</v>
      </c>
      <c r="E7" s="10">
        <f>'Valori assoluti'!E7/'Valori assoluti'!$V$7*100</f>
        <v>7.4744577881340746</v>
      </c>
      <c r="F7" s="10">
        <f>'Valori assoluti'!F7/'Valori assoluti'!$V$7*100</f>
        <v>6.739559060763578</v>
      </c>
      <c r="G7" s="10">
        <f>'Valori assoluti'!G7/'Valori assoluti'!$V$7*100</f>
        <v>6.7574834199677358</v>
      </c>
      <c r="H7" s="10">
        <f>'Valori assoluti'!H7/'Valori assoluti'!$V$7*100</f>
        <v>6.3810718766804078</v>
      </c>
      <c r="I7" s="10">
        <f>'Valori assoluti'!I7/'Valori assoluti'!$V$7*100</f>
        <v>6.2376770030471409</v>
      </c>
      <c r="J7" s="10">
        <f>'Valori assoluti'!J7/'Valori assoluti'!$V$7*100</f>
        <v>6.1122064886180318</v>
      </c>
      <c r="K7" s="10">
        <f>'Valori assoluti'!K7/'Valori assoluti'!$V$7*100</f>
        <v>5.1084423731851585</v>
      </c>
      <c r="L7" s="10">
        <f>'Valori assoluti'!L7/'Valori assoluti'!$V$7*100</f>
        <v>5.0546692955726833</v>
      </c>
      <c r="M7" s="10">
        <f>'Valori assoluti'!M7/'Valori assoluti'!$V$7*100</f>
        <v>4.7141064706936726</v>
      </c>
      <c r="N7" s="10">
        <f>'Valori assoluti'!N7/'Valori assoluti'!$V$7*100</f>
        <v>3.6027962000358489</v>
      </c>
      <c r="O7" s="10">
        <f>'Valori assoluti'!O7/'Valori assoluti'!$V$7*100</f>
        <v>3.9433590249148596</v>
      </c>
      <c r="P7" s="10">
        <f>'Valori assoluti'!P7/'Valori assoluti'!$V$7*100</f>
        <v>3.6386449184441658</v>
      </c>
      <c r="Q7" s="10">
        <f>'Valori assoluti'!Q7/'Valori assoluti'!$V$7*100</f>
        <v>3.5131744040150563</v>
      </c>
      <c r="R7" s="10">
        <f>'Valori assoluti'!R7/'Valori assoluti'!$V$7*100</f>
        <v>4.3197705682021867</v>
      </c>
      <c r="S7" s="10">
        <f>'Valori assoluti'!S7/'Valori assoluti'!$V$7*100</f>
        <v>3.5669474816275319</v>
      </c>
      <c r="T7" s="10">
        <f>'Valori assoluti'!T7/'Valori assoluti'!$V$7*100</f>
        <v>3.1546872199318878</v>
      </c>
      <c r="U7" s="10">
        <f>'Valori assoluti'!U7/'Valori assoluti'!$V$7*100</f>
        <v>3.7461910736691162</v>
      </c>
      <c r="V7" s="10">
        <f t="shared" si="0"/>
        <v>100.00000000000001</v>
      </c>
    </row>
    <row r="8" spans="1:22" ht="14.95" thickBot="1">
      <c r="A8" s="136"/>
      <c r="B8" s="2" t="s">
        <v>3</v>
      </c>
      <c r="C8" s="10">
        <f>'Valori assoluti'!C8/'Valori assoluti'!$V$8*100</f>
        <v>6.541029149562549</v>
      </c>
      <c r="D8" s="10">
        <f>'Valori assoluti'!D8/'Valori assoluti'!$V$8*100</f>
        <v>6.4539536426587052</v>
      </c>
      <c r="E8" s="10">
        <f>'Valori assoluti'!E8/'Valori assoluti'!$V$8*100</f>
        <v>6.4391819048803738</v>
      </c>
      <c r="F8" s="10">
        <f>'Valori assoluti'!F8/'Valori assoluti'!$V$8*100</f>
        <v>6.3248953020690797</v>
      </c>
      <c r="G8" s="10">
        <f>'Valori assoluti'!G8/'Valori assoluti'!$V$8*100</f>
        <v>5.7827466102749092</v>
      </c>
      <c r="H8" s="10">
        <f>'Valori assoluti'!H8/'Valori assoluti'!$V$8*100</f>
        <v>5.78896628933947</v>
      </c>
      <c r="I8" s="10">
        <f>'Valori assoluti'!I8/'Valori assoluti'!$V$8*100</f>
        <v>6.0040635236555122</v>
      </c>
      <c r="J8" s="10">
        <f>'Valori assoluti'!J8/'Valori assoluti'!$V$8*100</f>
        <v>6.102800928805407</v>
      </c>
      <c r="K8" s="10">
        <f>'Valori assoluti'!K8/'Valori assoluti'!$V$8*100</f>
        <v>5.1688124559439403</v>
      </c>
      <c r="L8" s="10">
        <f>'Valori assoluti'!L8/'Valori assoluti'!$V$8*100</f>
        <v>5.4302981299498283</v>
      </c>
      <c r="M8" s="10">
        <f>'Valori assoluti'!M8/'Valori assoluti'!$V$8*100</f>
        <v>5.225307874113696</v>
      </c>
      <c r="N8" s="10">
        <f>'Valori assoluti'!N8/'Valori assoluti'!$V$8*100</f>
        <v>4.3009080731434262</v>
      </c>
      <c r="O8" s="10">
        <f>'Valori assoluti'!O8/'Valori assoluti'!$V$8*100</f>
        <v>4.468839407886553</v>
      </c>
      <c r="P8" s="10">
        <f>'Valori assoluti'!P8/'Valori assoluti'!$V$8*100</f>
        <v>4.5154870008707544</v>
      </c>
      <c r="Q8" s="10">
        <f>'Valori assoluti'!Q8/'Valori assoluti'!$V$8*100</f>
        <v>4.1912862296305509</v>
      </c>
      <c r="R8" s="10">
        <f>'Valori assoluti'!R8/'Valori assoluti'!$V$8*100</f>
        <v>4.7132209644649006</v>
      </c>
      <c r="S8" s="10">
        <f>'Valori assoluti'!S8/'Valori assoluti'!$V$8*100</f>
        <v>4.2288634573122694</v>
      </c>
      <c r="T8" s="10">
        <f>'Valori assoluti'!T8/'Valori assoluti'!$V$8*100</f>
        <v>4.1192416137993941</v>
      </c>
      <c r="U8" s="10">
        <f>'Valori assoluti'!U8/'Valori assoluti'!$V$8*100</f>
        <v>4.200097441638678</v>
      </c>
      <c r="V8" s="10">
        <f t="shared" si="0"/>
        <v>99.999999999999986</v>
      </c>
    </row>
    <row r="9" spans="1:22" ht="14.95" thickBot="1">
      <c r="A9" s="135" t="s">
        <v>5</v>
      </c>
      <c r="B9" s="2" t="s">
        <v>2</v>
      </c>
      <c r="C9" s="10">
        <f>'Valori assoluti'!C9/'Valori assoluti'!$V$9*100</f>
        <v>8.3866057838660577</v>
      </c>
      <c r="D9" s="10">
        <f>'Valori assoluti'!D9/'Valori assoluti'!$V$9*100</f>
        <v>8.3866057838660577</v>
      </c>
      <c r="E9" s="10">
        <f>'Valori assoluti'!E9/'Valori assoluti'!$V$9*100</f>
        <v>8.0669710806697097</v>
      </c>
      <c r="F9" s="10">
        <f>'Valori assoluti'!F9/'Valori assoluti'!$V$9*100</f>
        <v>6.3622526636225265</v>
      </c>
      <c r="G9" s="10">
        <f>'Valori assoluti'!G9/'Valori assoluti'!$V$9*100</f>
        <v>5.9969558599695585</v>
      </c>
      <c r="H9" s="10">
        <f>'Valori assoluti'!H9/'Valori assoluti'!$V$9*100</f>
        <v>5.7838660578386598</v>
      </c>
      <c r="I9" s="10">
        <f>'Valori assoluti'!I9/'Valori assoluti'!$V$9*100</f>
        <v>6.2709284627092838</v>
      </c>
      <c r="J9" s="10">
        <f>'Valori assoluti'!J9/'Valori assoluti'!$V$9*100</f>
        <v>6.0578386605783869</v>
      </c>
      <c r="K9" s="10">
        <f>'Valori assoluti'!K9/'Valori assoluti'!$V$9*100</f>
        <v>4.8554033485540335</v>
      </c>
      <c r="L9" s="10">
        <f>'Valori assoluti'!L9/'Valori assoluti'!$V$9*100</f>
        <v>4.8097412480974127</v>
      </c>
      <c r="M9" s="10">
        <f>'Valori assoluti'!M9/'Valori assoluti'!$V$9*100</f>
        <v>3.9269406392694064</v>
      </c>
      <c r="N9" s="10">
        <f>'Valori assoluti'!N9/'Valori assoluti'!$V$9*100</f>
        <v>4.1248097412480975</v>
      </c>
      <c r="O9" s="10">
        <f>'Valori assoluti'!O9/'Valori assoluti'!$V$9*100</f>
        <v>3.6529680365296802</v>
      </c>
      <c r="P9" s="10">
        <f>'Valori assoluti'!P9/'Valori assoluti'!$V$9*100</f>
        <v>4.10958904109589</v>
      </c>
      <c r="Q9" s="10">
        <f>'Valori assoluti'!Q9/'Valori assoluti'!$V$9*100</f>
        <v>3.5312024353120246</v>
      </c>
      <c r="R9" s="10">
        <f>'Valori assoluti'!R9/'Valori assoluti'!$V$9*100</f>
        <v>3.4550989345509895</v>
      </c>
      <c r="S9" s="10">
        <f>'Valori assoluti'!S9/'Valori assoluti'!$V$9*100</f>
        <v>4.0334855403348548</v>
      </c>
      <c r="T9" s="10">
        <f>'Valori assoluti'!T9/'Valori assoluti'!$V$9*100</f>
        <v>3.515981735159817</v>
      </c>
      <c r="U9" s="10">
        <f>'Valori assoluti'!U9/'Valori assoluti'!$V$9*100</f>
        <v>4.67275494672755</v>
      </c>
      <c r="V9" s="10">
        <f t="shared" si="0"/>
        <v>99.999999999999986</v>
      </c>
    </row>
    <row r="10" spans="1:22" ht="14.95" thickBot="1">
      <c r="A10" s="136"/>
      <c r="B10" s="2" t="s">
        <v>3</v>
      </c>
      <c r="C10" s="10">
        <f>'Valori assoluti'!C10/'Valori assoluti'!$V$10*100</f>
        <v>6.6004925543089676</v>
      </c>
      <c r="D10" s="10">
        <f>'Valori assoluti'!D10/'Valori assoluti'!$V$10*100</f>
        <v>6.7366511603273098</v>
      </c>
      <c r="E10" s="10">
        <f>'Valori assoluti'!E10/'Valori assoluti'!$V$10*100</f>
        <v>6.7543054366343895</v>
      </c>
      <c r="F10" s="10">
        <f>'Valori assoluti'!F10/'Valori assoluti'!$V$10*100</f>
        <v>5.9144032413251297</v>
      </c>
      <c r="G10" s="10">
        <f>'Valori assoluti'!G10/'Valori assoluti'!$V$10*100</f>
        <v>5.5992744092437787</v>
      </c>
      <c r="H10" s="10">
        <f>'Valori assoluti'!H10/'Valori assoluti'!$V$10*100</f>
        <v>5.6025845860513561</v>
      </c>
      <c r="I10" s="10">
        <f>'Valori assoluti'!I10/'Valori assoluti'!$V$10*100</f>
        <v>5.9572148613697955</v>
      </c>
      <c r="J10" s="10">
        <f>'Valori assoluti'!J10/'Valori assoluti'!$V$10*100</f>
        <v>5.7182200958627201</v>
      </c>
      <c r="K10" s="10">
        <f>'Valori assoluti'!K10/'Valori assoluti'!$V$10*100</f>
        <v>5.5438841173303199</v>
      </c>
      <c r="L10" s="10">
        <f>'Valori assoluti'!L10/'Valori assoluti'!$V$10*100</f>
        <v>5.3183507375073926</v>
      </c>
      <c r="M10" s="10">
        <f>'Valori assoluti'!M10/'Valori assoluti'!$V$10*100</f>
        <v>4.9262051250364118</v>
      </c>
      <c r="N10" s="10">
        <f>'Valori assoluti'!N10/'Valori assoluti'!$V$10*100</f>
        <v>4.7518691465040117</v>
      </c>
      <c r="O10" s="10">
        <f>'Valori assoluti'!O10/'Valori assoluti'!$V$10*100</f>
        <v>4.4043005817084042</v>
      </c>
      <c r="P10" s="10">
        <f>'Valori assoluti'!P10/'Valori assoluti'!$V$10*100</f>
        <v>4.5817260585945432</v>
      </c>
      <c r="Q10" s="10">
        <f>'Valori assoluti'!Q10/'Valori assoluti'!$V$10*100</f>
        <v>4.2330541015297429</v>
      </c>
      <c r="R10" s="10">
        <f>'Valori assoluti'!R10/'Valori assoluti'!$V$10*100</f>
        <v>4.2705694386822843</v>
      </c>
      <c r="S10" s="10">
        <f>'Valori assoluti'!S10/'Valori assoluti'!$V$10*100</f>
        <v>4.5762090972485812</v>
      </c>
      <c r="T10" s="10">
        <f>'Valori assoluti'!T10/'Valori assoluti'!$V$10*100</f>
        <v>4.0035485095377226</v>
      </c>
      <c r="U10" s="10">
        <f>'Valori assoluti'!U10/'Valori assoluti'!$V$10*100</f>
        <v>4.5071367411971366</v>
      </c>
      <c r="V10" s="10">
        <f t="shared" si="0"/>
        <v>100</v>
      </c>
    </row>
    <row r="11" spans="1:22" ht="14.95" thickBot="1">
      <c r="A11" s="137" t="s">
        <v>6</v>
      </c>
      <c r="B11" s="2" t="s">
        <v>2</v>
      </c>
      <c r="C11" s="12">
        <f>'Valori assoluti'!C11/'Valori assoluti'!$V$11*100</f>
        <v>8.3032490974729249</v>
      </c>
      <c r="D11" s="12">
        <f>'Valori assoluti'!D11/'Valori assoluti'!$V$11*100</f>
        <v>7.8883560536666844</v>
      </c>
      <c r="E11" s="12">
        <f>'Valori assoluti'!E11/'Valori assoluti'!$V$11*100</f>
        <v>7.9476264884961472</v>
      </c>
      <c r="F11" s="12">
        <f>'Valori assoluti'!F11/'Valori assoluti'!$V$11*100</f>
        <v>6.6329004795516999</v>
      </c>
      <c r="G11" s="12">
        <f>'Valori assoluti'!G11/'Valori assoluti'!$V$11*100</f>
        <v>6.6598415862923641</v>
      </c>
      <c r="H11" s="12">
        <f>'Valori assoluti'!H11/'Valori assoluti'!$V$11*100</f>
        <v>6.1317958941753323</v>
      </c>
      <c r="I11" s="12">
        <f>'Valori assoluti'!I11/'Valori assoluti'!$V$11*100</f>
        <v>6.0617490166496042</v>
      </c>
      <c r="J11" s="12">
        <f>'Valori assoluti'!J11/'Valori assoluti'!$V$11*100</f>
        <v>5.9485963683388112</v>
      </c>
      <c r="K11" s="12">
        <f>'Valori assoluti'!K11/'Valori assoluti'!$V$11*100</f>
        <v>4.6177056953499651</v>
      </c>
      <c r="L11" s="12">
        <f>'Valori assoluti'!L11/'Valori assoluti'!$V$11*100</f>
        <v>4.8062934425346189</v>
      </c>
      <c r="M11" s="12">
        <f>'Valori assoluti'!M11/'Valori assoluti'!$V$11*100</f>
        <v>4.3482946279433161</v>
      </c>
      <c r="N11" s="12">
        <f>'Valori assoluti'!N11/'Valori assoluti'!$V$11*100</f>
        <v>3.8795193706557463</v>
      </c>
      <c r="O11" s="12">
        <f>'Valori assoluti'!O11/'Valori assoluti'!$V$11*100</f>
        <v>3.7771431650412199</v>
      </c>
      <c r="P11" s="12">
        <f>'Valori assoluti'!P11/'Valori assoluti'!$V$11*100</f>
        <v>3.8795193706557463</v>
      </c>
      <c r="Q11" s="12">
        <f>'Valori assoluti'!Q11/'Valori assoluti'!$V$11*100</f>
        <v>3.8633547066113474</v>
      </c>
      <c r="R11" s="12">
        <f>'Valori assoluti'!R11/'Valori assoluti'!$V$11*100</f>
        <v>3.7609785009968206</v>
      </c>
      <c r="S11" s="12">
        <f>'Valori assoluti'!S11/'Valori assoluti'!$V$11*100</f>
        <v>3.7879196077374861</v>
      </c>
      <c r="T11" s="12">
        <f>'Valori assoluti'!T11/'Valori assoluti'!$V$11*100</f>
        <v>3.6693787380785601</v>
      </c>
      <c r="U11" s="12">
        <f>'Valori assoluti'!U11/'Valori assoluti'!$V$11*100</f>
        <v>4.0357777897516032</v>
      </c>
      <c r="V11" s="12">
        <f t="shared" si="0"/>
        <v>100.00000000000003</v>
      </c>
    </row>
    <row r="12" spans="1:22" ht="14.95" thickBot="1">
      <c r="A12" s="138"/>
      <c r="B12" s="2" t="s">
        <v>3</v>
      </c>
      <c r="C12" s="12">
        <f>'Valori assoluti'!C12/'Valori assoluti'!$V$12*100</f>
        <v>6.6050374707632589</v>
      </c>
      <c r="D12" s="12">
        <f>'Valori assoluti'!D12/'Valori assoluti'!$V$12*100</f>
        <v>6.6518162580152431</v>
      </c>
      <c r="E12" s="12">
        <f>'Valori assoluti'!E12/'Valori assoluti'!$V$12*100</f>
        <v>6.6635109548282392</v>
      </c>
      <c r="F12" s="12">
        <f>'Valori assoluti'!F12/'Valori assoluti'!$V$12*100</f>
        <v>6.1146557622237427</v>
      </c>
      <c r="G12" s="12">
        <f>'Valori assoluti'!G12/'Valori assoluti'!$V$12*100</f>
        <v>5.6619834842240921</v>
      </c>
      <c r="H12" s="12">
        <f>'Valori assoluti'!H12/'Valori assoluti'!$V$12*100</f>
        <v>5.7249916466451332</v>
      </c>
      <c r="I12" s="12">
        <f>'Valori assoluti'!I12/'Valori assoluti'!$V$12*100</f>
        <v>5.9689891645054018</v>
      </c>
      <c r="J12" s="12">
        <f>'Valori assoluti'!J12/'Valori assoluti'!$V$12*100</f>
        <v>5.8235612340689586</v>
      </c>
      <c r="K12" s="12">
        <f>'Valori assoluti'!K12/'Valori assoluti'!$V$12*100</f>
        <v>5.2911740839154158</v>
      </c>
      <c r="L12" s="12">
        <f>'Valori assoluti'!L12/'Valori assoluti'!$V$12*100</f>
        <v>5.3866409966745694</v>
      </c>
      <c r="M12" s="12">
        <f>'Valori assoluti'!M12/'Valori assoluti'!$V$12*100</f>
        <v>4.9954653216439402</v>
      </c>
      <c r="N12" s="12">
        <f>'Valori assoluti'!N12/'Valori assoluti'!$V$12*100</f>
        <v>4.6331683877229555</v>
      </c>
      <c r="O12" s="12">
        <f>'Valori assoluti'!O12/'Valori assoluti'!$V$12*100</f>
        <v>4.5041289439768333</v>
      </c>
      <c r="P12" s="12">
        <f>'Valori assoluti'!P12/'Valori assoluti'!$V$12*100</f>
        <v>4.5363490270330473</v>
      </c>
      <c r="Q12" s="12">
        <f>'Valori assoluti'!Q12/'Valori assoluti'!$V$12*100</f>
        <v>4.2772359146525805</v>
      </c>
      <c r="R12" s="12">
        <f>'Valori assoluti'!R12/'Valori assoluti'!$V$12*100</f>
        <v>4.4731817530907412</v>
      </c>
      <c r="S12" s="12">
        <f>'Valori assoluti'!S12/'Valori assoluti'!$V$12*100</f>
        <v>4.2769176916100493</v>
      </c>
      <c r="T12" s="12">
        <f>'Valori assoluti'!T12/'Valori assoluti'!$V$12*100</f>
        <v>4.1107257076484913</v>
      </c>
      <c r="U12" s="12">
        <f>'Valori assoluti'!U12/'Valori assoluti'!$V$12*100</f>
        <v>4.3004661967573066</v>
      </c>
      <c r="V12" s="12">
        <f t="shared" si="0"/>
        <v>100.00000000000001</v>
      </c>
    </row>
    <row r="13" spans="1:22" ht="14.95" thickBot="1">
      <c r="A13" s="135" t="s">
        <v>7</v>
      </c>
      <c r="B13" s="2" t="s">
        <v>2</v>
      </c>
      <c r="C13" s="10">
        <f>'Valori assoluti'!C13/'Valori assoluti'!$V$13*100</f>
        <v>7.72653121755895</v>
      </c>
      <c r="D13" s="10">
        <f>'Valori assoluti'!D13/'Valori assoluti'!$V$13*100</f>
        <v>7.2371348064659644</v>
      </c>
      <c r="E13" s="10">
        <f>'Valori assoluti'!E13/'Valori assoluti'!$V$13*100</f>
        <v>7.8006821889366753</v>
      </c>
      <c r="F13" s="10">
        <f>'Valori assoluti'!F13/'Valori assoluti'!$V$13*100</f>
        <v>7.177814029363784</v>
      </c>
      <c r="G13" s="10">
        <f>'Valori assoluti'!G13/'Valori assoluti'!$V$13*100</f>
        <v>6.0358890701468191</v>
      </c>
      <c r="H13" s="10">
        <f>'Valori assoluti'!H13/'Valori assoluti'!$V$13*100</f>
        <v>7.1629838350882391</v>
      </c>
      <c r="I13" s="10">
        <f>'Valori assoluti'!I13/'Valori assoluti'!$V$13*100</f>
        <v>6.8960403381284303</v>
      </c>
      <c r="J13" s="10">
        <f>'Valori assoluti'!J13/'Valori assoluti'!$V$13*100</f>
        <v>5.4130209105739286</v>
      </c>
      <c r="K13" s="10">
        <f>'Valori assoluti'!K13/'Valori assoluti'!$V$13*100</f>
        <v>4.3897375055613228</v>
      </c>
      <c r="L13" s="10">
        <f>'Valori assoluti'!L13/'Valori assoluti'!$V$13*100</f>
        <v>4.9384546937564879</v>
      </c>
      <c r="M13" s="10">
        <f>'Valori assoluti'!M13/'Valori assoluti'!$V$13*100</f>
        <v>4.8939641109298533</v>
      </c>
      <c r="N13" s="10">
        <f>'Valori assoluti'!N13/'Valori assoluti'!$V$13*100</f>
        <v>4.5232092540412276</v>
      </c>
      <c r="O13" s="10">
        <f>'Valori assoluti'!O13/'Valori assoluti'!$V$13*100</f>
        <v>3.5740768204063476</v>
      </c>
      <c r="P13" s="10">
        <f>'Valori assoluti'!P13/'Valori assoluti'!$V$13*100</f>
        <v>3.7965297345395221</v>
      </c>
      <c r="Q13" s="10">
        <f>'Valori assoluti'!Q13/'Valori assoluti'!$V$13*100</f>
        <v>3.6333975975085275</v>
      </c>
      <c r="R13" s="10">
        <f>'Valori assoluti'!R13/'Valori assoluti'!$V$13*100</f>
        <v>3.5147560433041671</v>
      </c>
      <c r="S13" s="10">
        <f>'Valori assoluti'!S13/'Valori assoluti'!$V$13*100</f>
        <v>4.2117751742547833</v>
      </c>
      <c r="T13" s="10">
        <f>'Valori assoluti'!T13/'Valori assoluti'!$V$13*100</f>
        <v>3.9893222601216074</v>
      </c>
      <c r="U13" s="10">
        <f>'Valori assoluti'!U13/'Valori assoluti'!$V$13*100</f>
        <v>3.084680409313362</v>
      </c>
      <c r="V13" s="10">
        <f t="shared" si="0"/>
        <v>100</v>
      </c>
    </row>
    <row r="14" spans="1:22" ht="14.95" thickBot="1">
      <c r="A14" s="136"/>
      <c r="B14" s="2" t="s">
        <v>3</v>
      </c>
      <c r="C14" s="10">
        <f>'Valori assoluti'!C14/'Valori assoluti'!$V$14*100</f>
        <v>6.5176742565253241</v>
      </c>
      <c r="D14" s="10">
        <f>'Valori assoluti'!D14/'Valori assoluti'!$V$14*100</f>
        <v>6.5251111281096748</v>
      </c>
      <c r="E14" s="10">
        <f>'Valori assoluti'!E14/'Valori assoluti'!$V$14*100</f>
        <v>6.4968510160891402</v>
      </c>
      <c r="F14" s="10">
        <f>'Valori assoluti'!F14/'Valori assoluti'!$V$14*100</f>
        <v>6.1075839091596755</v>
      </c>
      <c r="G14" s="10">
        <f>'Valori assoluti'!G14/'Valori assoluti'!$V$14*100</f>
        <v>5.7427522374359361</v>
      </c>
      <c r="H14" s="10">
        <f>'Valori assoluti'!H14/'Valori assoluti'!$V$14*100</f>
        <v>5.85982984437815</v>
      </c>
      <c r="I14" s="10">
        <f>'Valori assoluti'!I14/'Valori assoluti'!$V$14*100</f>
        <v>5.9873190715384546</v>
      </c>
      <c r="J14" s="10">
        <f>'Valori assoluti'!J14/'Valori assoluti'!$V$14*100</f>
        <v>5.4414526972470822</v>
      </c>
      <c r="K14" s="10">
        <f>'Valori assoluti'!K14/'Valori assoluti'!$V$14*100</f>
        <v>5.364109232769831</v>
      </c>
      <c r="L14" s="10">
        <f>'Valori assoluti'!L14/'Valori assoluti'!$V$14*100</f>
        <v>5.681769890444258</v>
      </c>
      <c r="M14" s="10">
        <f>'Valori assoluti'!M14/'Valori assoluti'!$V$14*100</f>
        <v>5.4909610137943341</v>
      </c>
      <c r="N14" s="10">
        <f>'Valori assoluti'!N14/'Valori assoluti'!$V$14*100</f>
        <v>4.3941286961251773</v>
      </c>
      <c r="O14" s="10">
        <f>'Valori assoluti'!O14/'Valori assoluti'!$V$14*100</f>
        <v>4.3622563893351014</v>
      </c>
      <c r="P14" s="10">
        <f>'Valori assoluti'!P14/'Valori assoluti'!$V$14*100</f>
        <v>4.5199180669233456</v>
      </c>
      <c r="Q14" s="10">
        <f>'Valori assoluti'!Q14/'Valori assoluti'!$V$14*100</f>
        <v>4.3295341543639569</v>
      </c>
      <c r="R14" s="10">
        <f>'Valori assoluti'!R14/'Valori assoluti'!$V$14*100</f>
        <v>4.4264259670057875</v>
      </c>
      <c r="S14" s="10">
        <f>'Valori assoluti'!S14/'Valori assoluti'!$V$14*100</f>
        <v>4.3875417527218952</v>
      </c>
      <c r="T14" s="10">
        <f>'Valori assoluti'!T14/'Valori assoluti'!$V$14*100</f>
        <v>4.2740763405492235</v>
      </c>
      <c r="U14" s="10">
        <f>'Valori assoluti'!U14/'Valori assoluti'!$V$14*100</f>
        <v>4.0907043354836521</v>
      </c>
      <c r="V14" s="10">
        <f t="shared" si="0"/>
        <v>100.00000000000001</v>
      </c>
    </row>
    <row r="15" spans="1:22" ht="14.95" thickBot="1">
      <c r="A15" s="135" t="s">
        <v>8</v>
      </c>
      <c r="B15" s="2" t="s">
        <v>2</v>
      </c>
      <c r="C15" s="10">
        <f>'Valori assoluti'!C15/'Valori assoluti'!$V$15*100</f>
        <v>7.6984022184075007</v>
      </c>
      <c r="D15" s="10">
        <f>'Valori assoluti'!D15/'Valori assoluti'!$V$15*100</f>
        <v>7.5663541529116598</v>
      </c>
      <c r="E15" s="10">
        <f>'Valori assoluti'!E15/'Valori assoluti'!$V$15*100</f>
        <v>8.2265944803908635</v>
      </c>
      <c r="F15" s="10">
        <f>'Valori assoluti'!F15/'Valori assoluti'!$V$15*100</f>
        <v>7.5135349267133238</v>
      </c>
      <c r="G15" s="10">
        <f>'Valori assoluti'!G15/'Valori assoluti'!$V$15*100</f>
        <v>7.1570051498745544</v>
      </c>
      <c r="H15" s="10">
        <f>'Valori assoluti'!H15/'Valori assoluti'!$V$15*100</f>
        <v>6.4571504027466</v>
      </c>
      <c r="I15" s="10">
        <f>'Valori assoluti'!I15/'Valori assoluti'!$V$15*100</f>
        <v>6.0478013997094946</v>
      </c>
      <c r="J15" s="10">
        <f>'Valori assoluti'!J15/'Valori assoluti'!$V$15*100</f>
        <v>5.7705004621682292</v>
      </c>
      <c r="K15" s="10">
        <f>'Valori assoluti'!K15/'Valori assoluti'!$V$15*100</f>
        <v>5.4535851049782123</v>
      </c>
      <c r="L15" s="10">
        <f>'Valori assoluti'!L15/'Valori assoluti'!$V$15*100</f>
        <v>4.4500198072098245</v>
      </c>
      <c r="M15" s="10">
        <f>'Valori assoluti'!M15/'Valori assoluti'!$V$15*100</f>
        <v>4.8461640036973463</v>
      </c>
      <c r="N15" s="10">
        <f>'Valori assoluti'!N15/'Valori assoluti'!$V$15*100</f>
        <v>3.9746467714247986</v>
      </c>
      <c r="O15" s="10">
        <f>'Valori assoluti'!O15/'Valori assoluti'!$V$15*100</f>
        <v>3.8293938993793741</v>
      </c>
      <c r="P15" s="10">
        <f>'Valori assoluti'!P15/'Valori assoluti'!$V$15*100</f>
        <v>3.6049121880364452</v>
      </c>
      <c r="Q15" s="10">
        <f>'Valori assoluti'!Q15/'Valori assoluti'!$V$15*100</f>
        <v>3.6181169945860292</v>
      </c>
      <c r="R15" s="10">
        <f>'Valori assoluti'!R15/'Valori assoluti'!$V$15*100</f>
        <v>3.6049121880364452</v>
      </c>
      <c r="S15" s="10">
        <f>'Valori assoluti'!S15/'Valori assoluti'!$V$15*100</f>
        <v>3.9086227386768786</v>
      </c>
      <c r="T15" s="10">
        <f>'Valori assoluti'!T15/'Valori assoluti'!$V$15*100</f>
        <v>3.2747920242968442</v>
      </c>
      <c r="U15" s="10">
        <f>'Valori assoluti'!U15/'Valori assoluti'!$V$15*100</f>
        <v>2.9974910867555793</v>
      </c>
      <c r="V15" s="10">
        <f t="shared" si="0"/>
        <v>100.00000000000001</v>
      </c>
    </row>
    <row r="16" spans="1:22" ht="14.95" thickBot="1">
      <c r="A16" s="136"/>
      <c r="B16" s="2" t="s">
        <v>3</v>
      </c>
      <c r="C16" s="10">
        <f>'Valori assoluti'!C16/'Valori assoluti'!$V$16*100</f>
        <v>6.4508456304776089</v>
      </c>
      <c r="D16" s="10">
        <f>'Valori assoluti'!D16/'Valori assoluti'!$V$16*100</f>
        <v>6.53812290558517</v>
      </c>
      <c r="E16" s="10">
        <f>'Valori assoluti'!E16/'Valori assoluti'!$V$16*100</f>
        <v>6.6662574545342936</v>
      </c>
      <c r="F16" s="10">
        <f>'Valori assoluti'!F16/'Valori assoluti'!$V$16*100</f>
        <v>6.1485401676874591</v>
      </c>
      <c r="G16" s="10">
        <f>'Valori assoluti'!G16/'Valori assoluti'!$V$16*100</f>
        <v>6.2457919885216002</v>
      </c>
      <c r="H16" s="10">
        <f>'Valori assoluti'!H16/'Valori assoluti'!$V$16*100</f>
        <v>5.8606210689260294</v>
      </c>
      <c r="I16" s="10">
        <f>'Valori assoluti'!I16/'Valori assoluti'!$V$16*100</f>
        <v>5.7654792481494344</v>
      </c>
      <c r="J16" s="10">
        <f>'Valori assoluti'!J16/'Valori assoluti'!$V$16*100</f>
        <v>5.3962292380789787</v>
      </c>
      <c r="K16" s="10">
        <f>'Valori assoluti'!K16/'Valori assoluti'!$V$16*100</f>
        <v>5.6411810629413015</v>
      </c>
      <c r="L16" s="10">
        <f>'Valori assoluti'!L16/'Valori assoluti'!$V$16*100</f>
        <v>5.319693781446194</v>
      </c>
      <c r="M16" s="10">
        <f>'Valori assoluti'!M16/'Valori assoluti'!$V$16*100</f>
        <v>5.4115746930429465</v>
      </c>
      <c r="N16" s="10">
        <f>'Valori assoluti'!N16/'Valori assoluti'!$V$16*100</f>
        <v>4.7152746740529459</v>
      </c>
      <c r="O16" s="10">
        <f>'Valori assoluti'!O16/'Valori assoluti'!$V$16*100</f>
        <v>4.423135575176425</v>
      </c>
      <c r="P16" s="10">
        <f>'Valori assoluti'!P16/'Valori assoluti'!$V$16*100</f>
        <v>4.4411664847590862</v>
      </c>
      <c r="Q16" s="10">
        <f>'Valori assoluti'!Q16/'Valori assoluti'!$V$16*100</f>
        <v>4.2637346617382184</v>
      </c>
      <c r="R16" s="10">
        <f>'Valori assoluti'!R16/'Valori assoluti'!$V$16*100</f>
        <v>4.3527383005292259</v>
      </c>
      <c r="S16" s="10">
        <f>'Valori assoluti'!S16/'Valori assoluti'!$V$16*100</f>
        <v>4.311881026687665</v>
      </c>
      <c r="T16" s="10">
        <f>'Valori assoluti'!T16/'Valori assoluti'!$V$16*100</f>
        <v>4.1843219322996896</v>
      </c>
      <c r="U16" s="10">
        <f>'Valori assoluti'!U16/'Valori assoluti'!$V$16*100</f>
        <v>3.8634101053657304</v>
      </c>
      <c r="V16" s="10">
        <f t="shared" si="0"/>
        <v>100.00000000000001</v>
      </c>
    </row>
    <row r="17" spans="1:22" ht="14.95" thickBot="1">
      <c r="A17" s="135" t="s">
        <v>9</v>
      </c>
      <c r="B17" s="2" t="s">
        <v>2</v>
      </c>
      <c r="C17" s="10">
        <f>'Valori assoluti'!C17/'Valori assoluti'!$V$17*100</f>
        <v>7.6748356246264198</v>
      </c>
      <c r="D17" s="10">
        <f>'Valori assoluti'!D17/'Valori assoluti'!$V$17*100</f>
        <v>7.3520621637776449</v>
      </c>
      <c r="E17" s="10">
        <f>'Valori assoluti'!E17/'Valori assoluti'!$V$17*100</f>
        <v>8.5714285714285712</v>
      </c>
      <c r="F17" s="10">
        <f>'Valori assoluti'!F17/'Valori assoluti'!$V$17*100</f>
        <v>6.9216975493126123</v>
      </c>
      <c r="G17" s="10">
        <f>'Valori assoluti'!G17/'Valori assoluti'!$V$17*100</f>
        <v>6.8499701135684408</v>
      </c>
      <c r="H17" s="10">
        <f>'Valori assoluti'!H17/'Valori assoluti'!$V$17*100</f>
        <v>6.4435146443514641</v>
      </c>
      <c r="I17" s="10">
        <f>'Valori assoluti'!I17/'Valori assoluti'!$V$17*100</f>
        <v>5.9772863120143453</v>
      </c>
      <c r="J17" s="10">
        <f>'Valori assoluti'!J17/'Valori assoluti'!$V$17*100</f>
        <v>5.5349671249252834</v>
      </c>
      <c r="K17" s="10">
        <f>'Valori assoluti'!K17/'Valori assoluti'!$V$17*100</f>
        <v>4.4471010161386726</v>
      </c>
      <c r="L17" s="10">
        <f>'Valori assoluti'!L17/'Valori assoluti'!$V$17*100</f>
        <v>4.8774656306037052</v>
      </c>
      <c r="M17" s="10">
        <f>'Valori assoluti'!M17/'Valori assoluti'!$V$17*100</f>
        <v>4.2797369994022709</v>
      </c>
      <c r="N17" s="10">
        <f>'Valori assoluti'!N17/'Valori assoluti'!$V$17*100</f>
        <v>4.399282725642558</v>
      </c>
      <c r="O17" s="10">
        <f>'Valori assoluti'!O17/'Valori assoluti'!$V$17*100</f>
        <v>3.9210998206814103</v>
      </c>
      <c r="P17" s="10">
        <f>'Valori assoluti'!P17/'Valori assoluti'!$V$17*100</f>
        <v>3.9569635385534965</v>
      </c>
      <c r="Q17" s="10">
        <f>'Valori assoluti'!Q17/'Valori assoluti'!$V$17*100</f>
        <v>3.6222355050806931</v>
      </c>
      <c r="R17" s="10">
        <f>'Valori assoluti'!R17/'Valori assoluti'!$V$17*100</f>
        <v>3.6102809324566643</v>
      </c>
      <c r="S17" s="10">
        <f>'Valori assoluti'!S17/'Valori assoluti'!$V$17*100</f>
        <v>3.945008965929468</v>
      </c>
      <c r="T17" s="10">
        <f>'Valori assoluti'!T17/'Valori assoluti'!$V$17*100</f>
        <v>3.4309623430962342</v>
      </c>
      <c r="U17" s="10">
        <f>'Valori assoluti'!U17/'Valori assoluti'!$V$17*100</f>
        <v>4.1841004184100417</v>
      </c>
      <c r="V17" s="10">
        <f t="shared" si="0"/>
        <v>100</v>
      </c>
    </row>
    <row r="18" spans="1:22" ht="14.95" thickBot="1">
      <c r="A18" s="136"/>
      <c r="B18" s="2" t="s">
        <v>3</v>
      </c>
      <c r="C18" s="10">
        <f>'Valori assoluti'!C18/'Valori assoluti'!$V$18*100</f>
        <v>6.6605347874646865</v>
      </c>
      <c r="D18" s="10">
        <f>'Valori assoluti'!D18/'Valori assoluti'!$V$18*100</f>
        <v>6.4315278703295258</v>
      </c>
      <c r="E18" s="10">
        <f>'Valori assoluti'!E18/'Valori assoluti'!$V$18*100</f>
        <v>6.6839986109416509</v>
      </c>
      <c r="F18" s="10">
        <f>'Valori assoluti'!F18/'Valori assoluti'!$V$18*100</f>
        <v>6.1009695251860681</v>
      </c>
      <c r="G18" s="10">
        <f>'Valori assoluti'!G18/'Valori assoluti'!$V$18*100</f>
        <v>6.0431546641388305</v>
      </c>
      <c r="H18" s="10">
        <f>'Valori assoluti'!H18/'Valori assoluti'!$V$18*100</f>
        <v>5.9021840126892355</v>
      </c>
      <c r="I18" s="10">
        <f>'Valori assoluti'!I18/'Valori assoluti'!$V$18*100</f>
        <v>5.7266746130815509</v>
      </c>
      <c r="J18" s="10">
        <f>'Valori assoluti'!J18/'Valori assoluti'!$V$18*100</f>
        <v>5.2423812965170296</v>
      </c>
      <c r="K18" s="10">
        <f>'Valori assoluti'!K18/'Valori assoluti'!$V$18*100</f>
        <v>5.3157761363529712</v>
      </c>
      <c r="L18" s="10">
        <f>'Valori assoluti'!L18/'Valori assoluti'!$V$18*100</f>
        <v>5.2874318375927993</v>
      </c>
      <c r="M18" s="10">
        <f>'Valori assoluti'!M18/'Valori assoluti'!$V$18*100</f>
        <v>5.0293297793462042</v>
      </c>
      <c r="N18" s="10">
        <f>'Valori assoluti'!N18/'Valori assoluti'!$V$18*100</f>
        <v>4.922334744291252</v>
      </c>
      <c r="O18" s="10">
        <f>'Valori assoluti'!O18/'Valori assoluti'!$V$18*100</f>
        <v>4.6435845213849287</v>
      </c>
      <c r="P18" s="10">
        <f>'Valori assoluti'!P18/'Valori assoluti'!$V$18*100</f>
        <v>4.3055177527288429</v>
      </c>
      <c r="Q18" s="10">
        <f>'Valori assoluti'!Q18/'Valori assoluti'!$V$18*100</f>
        <v>4.2454503646278168</v>
      </c>
      <c r="R18" s="10">
        <f>'Valori assoluti'!R18/'Valori assoluti'!$V$18*100</f>
        <v>4.1763728683116366</v>
      </c>
      <c r="S18" s="10">
        <f>'Valori assoluti'!S18/'Valori assoluti'!$V$18*100</f>
        <v>4.4478023782931473</v>
      </c>
      <c r="T18" s="10">
        <f>'Valori assoluti'!T18/'Valori assoluti'!$V$18*100</f>
        <v>4.4157038677766618</v>
      </c>
      <c r="U18" s="10">
        <f>'Valori assoluti'!U18/'Valori assoluti'!$V$18*100</f>
        <v>4.4192703689451607</v>
      </c>
      <c r="V18" s="10">
        <f t="shared" si="0"/>
        <v>99.999999999999986</v>
      </c>
    </row>
    <row r="19" spans="1:22" ht="14.95" thickBot="1">
      <c r="A19" s="137" t="s">
        <v>10</v>
      </c>
      <c r="B19" s="2" t="s">
        <v>2</v>
      </c>
      <c r="C19" s="12">
        <f>'Valori assoluti'!C19/'Valori assoluti'!$V$19*100</f>
        <v>7.6980732771923632</v>
      </c>
      <c r="D19" s="12">
        <f>'Valori assoluti'!D19/'Valori assoluti'!$V$19*100</f>
        <v>7.3894449098364277</v>
      </c>
      <c r="E19" s="12">
        <f>'Valori assoluti'!E19/'Valori assoluti'!$V$19*100</f>
        <v>8.2271504783739697</v>
      </c>
      <c r="F19" s="12">
        <f>'Valori assoluti'!F19/'Valori assoluti'!$V$19*100</f>
        <v>7.1954499360698376</v>
      </c>
      <c r="G19" s="12">
        <f>'Valori assoluti'!G19/'Valori assoluti'!$V$19*100</f>
        <v>6.7104625016533666</v>
      </c>
      <c r="H19" s="12">
        <f>'Valori assoluti'!H19/'Valori assoluti'!$V$19*100</f>
        <v>6.6619637582117193</v>
      </c>
      <c r="I19" s="12">
        <f>'Valori assoluti'!I19/'Valori assoluti'!$V$19*100</f>
        <v>6.2739738106785419</v>
      </c>
      <c r="J19" s="12">
        <f>'Valori assoluti'!J19/'Valori assoluti'!$V$19*100</f>
        <v>5.5773554957894271</v>
      </c>
      <c r="K19" s="12">
        <f>'Valori assoluti'!K19/'Valori assoluti'!$V$19*100</f>
        <v>4.7661037873109651</v>
      </c>
      <c r="L19" s="12">
        <f>'Valori assoluti'!L19/'Valori assoluti'!$V$19*100</f>
        <v>4.7528768572814251</v>
      </c>
      <c r="M19" s="12">
        <f>'Valori assoluti'!M19/'Valori assoluti'!$V$19*100</f>
        <v>4.6514703937216169</v>
      </c>
      <c r="N19" s="12">
        <f>'Valori assoluti'!N19/'Valori assoluti'!$V$19*100</f>
        <v>4.2943432829240331</v>
      </c>
      <c r="O19" s="12">
        <f>'Valori assoluti'!O19/'Valori assoluti'!$V$19*100</f>
        <v>3.7873109651249943</v>
      </c>
      <c r="P19" s="12">
        <f>'Valori assoluti'!P19/'Valori assoluti'!$V$19*100</f>
        <v>3.791719941801508</v>
      </c>
      <c r="Q19" s="12">
        <f>'Valori assoluti'!Q19/'Valori assoluti'!$V$19*100</f>
        <v>3.6241788280939993</v>
      </c>
      <c r="R19" s="12">
        <f>'Valori assoluti'!R19/'Valori assoluti'!$V$19*100</f>
        <v>3.5800890613288656</v>
      </c>
      <c r="S19" s="12">
        <f>'Valori assoluti'!S19/'Valori assoluti'!$V$19*100</f>
        <v>4.0121687756271767</v>
      </c>
      <c r="T19" s="12">
        <f>'Valori assoluti'!T19/'Valori assoluti'!$V$19*100</f>
        <v>3.5448172479167588</v>
      </c>
      <c r="U19" s="12">
        <f>'Valori assoluti'!U19/'Valori assoluti'!$V$19*100</f>
        <v>3.4610466910630042</v>
      </c>
      <c r="V19" s="12">
        <f t="shared" si="0"/>
        <v>99.999999999999986</v>
      </c>
    </row>
    <row r="20" spans="1:22" ht="14.95" thickBot="1">
      <c r="A20" s="138"/>
      <c r="B20" s="2" t="s">
        <v>3</v>
      </c>
      <c r="C20" s="12">
        <f>'Valori assoluti'!C20/'Valori assoluti'!$V$20*100</f>
        <v>6.5447402422787588</v>
      </c>
      <c r="D20" s="12">
        <f>'Valori assoluti'!D20/'Valori assoluti'!$V$20*100</f>
        <v>6.496861657123743</v>
      </c>
      <c r="E20" s="12">
        <f>'Valori assoluti'!E20/'Valori assoluti'!$V$20*100</f>
        <v>6.6201654106736454</v>
      </c>
      <c r="F20" s="12">
        <f>'Valori assoluti'!F20/'Valori assoluti'!$V$20*100</f>
        <v>6.1192767054286445</v>
      </c>
      <c r="G20" s="12">
        <f>'Valori assoluti'!G20/'Valori assoluti'!$V$20*100</f>
        <v>6.0197154831473938</v>
      </c>
      <c r="H20" s="12">
        <f>'Valori assoluti'!H20/'Valori assoluti'!$V$20*100</f>
        <v>5.8748991598292113</v>
      </c>
      <c r="I20" s="12">
        <f>'Valori assoluti'!I20/'Valori assoluti'!$V$20*100</f>
        <v>5.8203962772760365</v>
      </c>
      <c r="J20" s="12">
        <f>'Valori assoluti'!J20/'Valori assoluti'!$V$20*100</f>
        <v>5.3564331109930547</v>
      </c>
      <c r="K20" s="12">
        <f>'Valori assoluti'!K20/'Valori assoluti'!$V$20*100</f>
        <v>5.4419586932425608</v>
      </c>
      <c r="L20" s="12">
        <f>'Valori assoluti'!L20/'Valori assoluti'!$V$20*100</f>
        <v>5.4201837750624717</v>
      </c>
      <c r="M20" s="12">
        <f>'Valori assoluti'!M20/'Valori assoluti'!$V$20*100</f>
        <v>5.3025205123664483</v>
      </c>
      <c r="N20" s="12">
        <f>'Valori assoluti'!N20/'Valori assoluti'!$V$20*100</f>
        <v>4.6884940545291176</v>
      </c>
      <c r="O20" s="12">
        <f>'Valori assoluti'!O20/'Valori assoluti'!$V$20*100</f>
        <v>4.4813699834064629</v>
      </c>
      <c r="P20" s="12">
        <f>'Valori assoluti'!P20/'Valori assoluti'!$V$20*100</f>
        <v>4.4180784290577098</v>
      </c>
      <c r="Q20" s="12">
        <f>'Valori assoluti'!Q20/'Valori assoluti'!$V$20*100</f>
        <v>4.2776564416373164</v>
      </c>
      <c r="R20" s="12">
        <f>'Valori assoluti'!R20/'Valori assoluti'!$V$20*100</f>
        <v>4.3138605224668618</v>
      </c>
      <c r="S20" s="12">
        <f>'Valori assoluti'!S20/'Valori assoluti'!$V$20*100</f>
        <v>4.3827269805665408</v>
      </c>
      <c r="T20" s="12">
        <f>'Valori assoluti'!T20/'Valori assoluti'!$V$20*100</f>
        <v>4.2928726495221978</v>
      </c>
      <c r="U20" s="12">
        <f>'Valori assoluti'!U20/'Valori assoluti'!$V$20*100</f>
        <v>4.1277899113918233</v>
      </c>
      <c r="V20" s="12">
        <f t="shared" si="0"/>
        <v>100.00000000000001</v>
      </c>
    </row>
    <row r="21" spans="1:22" ht="14.95" thickBot="1">
      <c r="A21" s="135" t="s">
        <v>11</v>
      </c>
      <c r="B21" s="2" t="s">
        <v>2</v>
      </c>
      <c r="C21" s="10">
        <f>'Valori assoluti'!C21/'Valori assoluti'!$V$21*100</f>
        <v>7.8065705301962485</v>
      </c>
      <c r="D21" s="10">
        <f>'Valori assoluti'!D21/'Valori assoluti'!$V$21*100</f>
        <v>8.2619538111243624</v>
      </c>
      <c r="E21" s="10">
        <f>'Valori assoluti'!E21/'Valori assoluti'!$V$21*100</f>
        <v>6.6355849506668116</v>
      </c>
      <c r="F21" s="10">
        <f>'Valori assoluti'!F21/'Valori assoluti'!$V$21*100</f>
        <v>6.9608587227583216</v>
      </c>
      <c r="G21" s="10">
        <f>'Valori assoluti'!G21/'Valori assoluti'!$V$21*100</f>
        <v>7.1451805269435109</v>
      </c>
      <c r="H21" s="10">
        <f>'Valori assoluti'!H21/'Valori assoluti'!$V$21*100</f>
        <v>6.3428385557844527</v>
      </c>
      <c r="I21" s="10">
        <f>'Valori assoluti'!I21/'Valori assoluti'!$V$21*100</f>
        <v>6.4295782283421881</v>
      </c>
      <c r="J21" s="10">
        <f>'Valori assoluti'!J21/'Valori assoluti'!$V$21*100</f>
        <v>5.2802775669521846</v>
      </c>
      <c r="K21" s="10">
        <f>'Valori assoluti'!K21/'Valori assoluti'!$V$21*100</f>
        <v>5.3995446167190719</v>
      </c>
      <c r="L21" s="10">
        <f>'Valori assoluti'!L21/'Valori assoluti'!$V$21*100</f>
        <v>4.9116339585818061</v>
      </c>
      <c r="M21" s="10">
        <f>'Valori assoluti'!M21/'Valori assoluti'!$V$21*100</f>
        <v>3.9032852650981242</v>
      </c>
      <c r="N21" s="10">
        <f>'Valori assoluti'!N21/'Valori assoluti'!$V$21*100</f>
        <v>4.5972026455600137</v>
      </c>
      <c r="O21" s="10">
        <f>'Valori assoluti'!O21/'Valori assoluti'!$V$21*100</f>
        <v>3.6430662474249158</v>
      </c>
      <c r="P21" s="10">
        <f>'Valori assoluti'!P21/'Valori assoluti'!$V$21*100</f>
        <v>3.2093678846362357</v>
      </c>
      <c r="Q21" s="10">
        <f>'Valori assoluti'!Q21/'Valori assoluti'!$V$21*100</f>
        <v>4.2719288734685028</v>
      </c>
      <c r="R21" s="10">
        <f>'Valori assoluti'!R21/'Valori assoluti'!$V$21*100</f>
        <v>3.9791824785861434</v>
      </c>
      <c r="S21" s="10">
        <f>'Valori assoluti'!S21/'Valori assoluti'!$V$21*100</f>
        <v>3.6972785427735007</v>
      </c>
      <c r="T21" s="10">
        <f>'Valori assoluti'!T21/'Valori assoluti'!$V$21*100</f>
        <v>3.8599154288192565</v>
      </c>
      <c r="U21" s="10">
        <f>'Valori assoluti'!U21/'Valori assoluti'!$V$21*100</f>
        <v>3.6647511655643497</v>
      </c>
      <c r="V21" s="10">
        <f t="shared" si="0"/>
        <v>100</v>
      </c>
    </row>
    <row r="22" spans="1:22" ht="14.95" thickBot="1">
      <c r="A22" s="136"/>
      <c r="B22" s="2" t="s">
        <v>3</v>
      </c>
      <c r="C22" s="10">
        <f>'Valori assoluti'!C22/'Valori assoluti'!$V$22*100</f>
        <v>6.5785425477106365</v>
      </c>
      <c r="D22" s="10">
        <f>'Valori assoluti'!D22/'Valori assoluti'!$V$22*100</f>
        <v>6.6023910387929385</v>
      </c>
      <c r="E22" s="10">
        <f>'Valori assoluti'!E22/'Valori assoluti'!$V$22*100</f>
        <v>5.7123507876373791</v>
      </c>
      <c r="F22" s="10">
        <f>'Valori assoluti'!F22/'Valori assoluti'!$V$22*100</f>
        <v>6.0606115772590989</v>
      </c>
      <c r="G22" s="10">
        <f>'Valori assoluti'!G22/'Valori assoluti'!$V$22*100</f>
        <v>5.986335360758491</v>
      </c>
      <c r="H22" s="10">
        <f>'Valori assoluti'!H22/'Valori assoluti'!$V$22*100</f>
        <v>5.9033207658460478</v>
      </c>
      <c r="I22" s="10">
        <f>'Valori assoluti'!I22/'Valori assoluti'!$V$22*100</f>
        <v>5.9623048201259419</v>
      </c>
      <c r="J22" s="10">
        <f>'Valori assoluti'!J22/'Valori assoluti'!$V$22*100</f>
        <v>5.4476507415788431</v>
      </c>
      <c r="K22" s="10">
        <f>'Valori assoluti'!K22/'Valori assoluti'!$V$22*100</f>
        <v>5.5963852241303034</v>
      </c>
      <c r="L22" s="10">
        <f>'Valori assoluti'!L22/'Valori assoluti'!$V$22*100</f>
        <v>5.5211987598784633</v>
      </c>
      <c r="M22" s="10">
        <f>'Valori assoluti'!M22/'Valori assoluti'!$V$22*100</f>
        <v>5.1090385781201926</v>
      </c>
      <c r="N22" s="10">
        <f>'Valori assoluti'!N22/'Valori assoluti'!$V$22*100</f>
        <v>4.8625434870863158</v>
      </c>
      <c r="O22" s="10">
        <f>'Valori assoluti'!O22/'Valori assoluti'!$V$22*100</f>
        <v>4.5652565715336397</v>
      </c>
      <c r="P22" s="10">
        <f>'Valori assoluti'!P22/'Valori assoluti'!$V$22*100</f>
        <v>4.2437570657981691</v>
      </c>
      <c r="Q22" s="10">
        <f>'Valori assoluti'!Q22/'Valori assoluti'!$V$22*100</f>
        <v>4.5077289136557193</v>
      </c>
      <c r="R22" s="10">
        <f>'Valori assoluti'!R22/'Valori assoluti'!$V$22*100</f>
        <v>4.4203451295373579</v>
      </c>
      <c r="S22" s="10">
        <f>'Valori assoluti'!S22/'Valori assoluti'!$V$22*100</f>
        <v>4.3886685077944509</v>
      </c>
      <c r="T22" s="10">
        <f>'Valori assoluti'!T22/'Valori assoluti'!$V$22*100</f>
        <v>4.3509842508934078</v>
      </c>
      <c r="U22" s="10">
        <f>'Valori assoluti'!U22/'Valori assoluti'!$V$22*100</f>
        <v>4.1805858718626032</v>
      </c>
      <c r="V22" s="10">
        <f t="shared" si="0"/>
        <v>99.999999999999986</v>
      </c>
    </row>
    <row r="23" spans="1:22" ht="14.95" thickBot="1">
      <c r="A23" s="135" t="s">
        <v>12</v>
      </c>
      <c r="B23" s="2" t="s">
        <v>2</v>
      </c>
      <c r="C23" s="10">
        <f>'Valori assoluti'!C23/'Valori assoluti'!$V$23*100</f>
        <v>8.1610576923076916</v>
      </c>
      <c r="D23" s="10">
        <f>'Valori assoluti'!D23/'Valori assoluti'!$V$23*100</f>
        <v>7.4759615384615383</v>
      </c>
      <c r="E23" s="10">
        <f>'Valori assoluti'!E23/'Valori assoluti'!$V$23*100</f>
        <v>6.4663461538461542</v>
      </c>
      <c r="F23" s="10">
        <f>'Valori assoluti'!F23/'Valori assoluti'!$V$23*100</f>
        <v>7.03125</v>
      </c>
      <c r="G23" s="10">
        <f>'Valori assoluti'!G23/'Valori assoluti'!$V$23*100</f>
        <v>6.9110576923076925</v>
      </c>
      <c r="H23" s="10">
        <f>'Valori assoluti'!H23/'Valori assoluti'!$V$23*100</f>
        <v>5.9375</v>
      </c>
      <c r="I23" s="10">
        <f>'Valori assoluti'!I23/'Valori assoluti'!$V$23*100</f>
        <v>5.7692307692307692</v>
      </c>
      <c r="J23" s="10">
        <f>'Valori assoluti'!J23/'Valori assoluti'!$V$23*100</f>
        <v>5.4326923076923075</v>
      </c>
      <c r="K23" s="10">
        <f>'Valori assoluti'!K23/'Valori assoluti'!$V$23*100</f>
        <v>5.0120192307692308</v>
      </c>
      <c r="L23" s="10">
        <f>'Valori assoluti'!L23/'Valori assoluti'!$V$23*100</f>
        <v>4.5072115384615383</v>
      </c>
      <c r="M23" s="10">
        <f>'Valori assoluti'!M23/'Valori assoluti'!$V$23*100</f>
        <v>4.6394230769230766</v>
      </c>
      <c r="N23" s="10">
        <f>'Valori assoluti'!N23/'Valori assoluti'!$V$23*100</f>
        <v>4.5913461538461542</v>
      </c>
      <c r="O23" s="10">
        <f>'Valori assoluti'!O23/'Valori assoluti'!$V$23*100</f>
        <v>4.1826923076923075</v>
      </c>
      <c r="P23" s="10">
        <f>'Valori assoluti'!P23/'Valori assoluti'!$V$23*100</f>
        <v>3.8581730769230771</v>
      </c>
      <c r="Q23" s="10">
        <f>'Valori assoluti'!Q23/'Valori assoluti'!$V$23*100</f>
        <v>4.0264423076923084</v>
      </c>
      <c r="R23" s="10">
        <f>'Valori assoluti'!R23/'Valori assoluti'!$V$23*100</f>
        <v>4.0625</v>
      </c>
      <c r="S23" s="10">
        <f>'Valori assoluti'!S23/'Valori assoluti'!$V$23*100</f>
        <v>3.9423076923076921</v>
      </c>
      <c r="T23" s="10">
        <f>'Valori assoluti'!T23/'Valori assoluti'!$V$23*100</f>
        <v>4.3870192307692308</v>
      </c>
      <c r="U23" s="10">
        <f>'Valori assoluti'!U23/'Valori assoluti'!$V$23*100</f>
        <v>3.6057692307692304</v>
      </c>
      <c r="V23" s="10">
        <f t="shared" si="0"/>
        <v>100</v>
      </c>
    </row>
    <row r="24" spans="1:22" ht="14.95" thickBot="1">
      <c r="A24" s="136"/>
      <c r="B24" s="2" t="s">
        <v>3</v>
      </c>
      <c r="C24" s="10">
        <f>'Valori assoluti'!C24/'Valori assoluti'!$V$24*100</f>
        <v>6.5980790486214715</v>
      </c>
      <c r="D24" s="10">
        <f>'Valori assoluti'!D24/'Valori assoluti'!$V$24*100</f>
        <v>6.7551918644127396</v>
      </c>
      <c r="E24" s="10">
        <f>'Valori assoluti'!E24/'Valori assoluti'!$V$24*100</f>
        <v>5.6877036698477434</v>
      </c>
      <c r="F24" s="10">
        <f>'Valori assoluti'!F24/'Valori assoluti'!$V$24*100</f>
        <v>5.8709653319035704</v>
      </c>
      <c r="G24" s="10">
        <f>'Valori assoluti'!G24/'Valori assoluti'!$V$24*100</f>
        <v>5.9221643334131713</v>
      </c>
      <c r="H24" s="10">
        <f>'Valori assoluti'!H24/'Valori assoluti'!$V$24*100</f>
        <v>5.8175689483549302</v>
      </c>
      <c r="I24" s="10">
        <f>'Valori assoluti'!I24/'Valori assoluti'!$V$24*100</f>
        <v>5.3886399743345779</v>
      </c>
      <c r="J24" s="10">
        <f>'Valori assoluti'!J24/'Valori assoluti'!$V$24*100</f>
        <v>5.46884441875949</v>
      </c>
      <c r="K24" s="10">
        <f>'Valori assoluti'!K24/'Valori assoluti'!$V$24*100</f>
        <v>5.5283934720174388</v>
      </c>
      <c r="L24" s="10">
        <f>'Valori assoluti'!L24/'Valori assoluti'!$V$24*100</f>
        <v>5.3104131737448004</v>
      </c>
      <c r="M24" s="10">
        <f>'Valori assoluti'!M24/'Valori assoluti'!$V$24*100</f>
        <v>5.4053400778312719</v>
      </c>
      <c r="N24" s="10">
        <f>'Valori assoluti'!N24/'Valori assoluti'!$V$24*100</f>
        <v>5.0495839257109081</v>
      </c>
      <c r="O24" s="10">
        <f>'Valori assoluti'!O24/'Valori assoluti'!$V$24*100</f>
        <v>4.7032765163584109</v>
      </c>
      <c r="P24" s="10">
        <f>'Valori assoluti'!P24/'Valori assoluti'!$V$24*100</f>
        <v>4.4141010400209195</v>
      </c>
      <c r="Q24" s="10">
        <f>'Valori assoluti'!Q24/'Valori assoluti'!$V$24*100</f>
        <v>4.4358551222074025</v>
      </c>
      <c r="R24" s="10">
        <f>'Valori assoluti'!R24/'Valori assoluti'!$V$24*100</f>
        <v>4.4699145438125019</v>
      </c>
      <c r="S24" s="10">
        <f>'Valori assoluti'!S24/'Valori assoluti'!$V$24*100</f>
        <v>4.5208938071181999</v>
      </c>
      <c r="T24" s="10">
        <f>'Valori assoluti'!T24/'Valori assoluti'!$V$24*100</f>
        <v>4.2668764434053275</v>
      </c>
      <c r="U24" s="10">
        <f>'Valori assoluti'!U24/'Valori assoluti'!$V$24*100</f>
        <v>4.386194288125127</v>
      </c>
      <c r="V24" s="10">
        <f t="shared" si="0"/>
        <v>100</v>
      </c>
    </row>
    <row r="25" spans="1:22" ht="14.95" thickBot="1">
      <c r="A25" s="135" t="s">
        <v>13</v>
      </c>
      <c r="B25" s="2" t="s">
        <v>2</v>
      </c>
      <c r="C25" s="10">
        <f>'Valori assoluti'!C25/'Valori assoluti'!$V$25*100</f>
        <v>8.6104352527710191</v>
      </c>
      <c r="D25" s="10">
        <f>'Valori assoluti'!D25/'Valori assoluti'!$V$25*100</f>
        <v>7.7183022438496893</v>
      </c>
      <c r="E25" s="10">
        <f>'Valori assoluti'!E25/'Valori assoluti'!$V$25*100</f>
        <v>6.961340902946743</v>
      </c>
      <c r="F25" s="10">
        <f>'Valori assoluti'!F25/'Valori assoluti'!$V$25*100</f>
        <v>6.6504460665044602</v>
      </c>
      <c r="G25" s="10">
        <f>'Valori assoluti'!G25/'Valori assoluti'!$V$25*100</f>
        <v>5.9475533928088673</v>
      </c>
      <c r="H25" s="10">
        <f>'Valori assoluti'!H25/'Valori assoluti'!$V$25*100</f>
        <v>6.5828602324952694</v>
      </c>
      <c r="I25" s="10">
        <f>'Valori assoluti'!I25/'Valori assoluti'!$V$25*100</f>
        <v>5.8664503919978372</v>
      </c>
      <c r="J25" s="10">
        <f>'Valori assoluti'!J25/'Valori assoluti'!$V$25*100</f>
        <v>4.798594214652609</v>
      </c>
      <c r="K25" s="10">
        <f>'Valori assoluti'!K25/'Valori assoluti'!$V$25*100</f>
        <v>4.8661800486618008</v>
      </c>
      <c r="L25" s="10">
        <f>'Valori assoluti'!L25/'Valori assoluti'!$V$25*100</f>
        <v>4.6634225466342256</v>
      </c>
      <c r="M25" s="10">
        <f>'Valori assoluti'!M25/'Valori assoluti'!$V$25*100</f>
        <v>4.7310083806434173</v>
      </c>
      <c r="N25" s="10">
        <f>'Valori assoluti'!N25/'Valori assoluti'!$V$25*100</f>
        <v>4.5552852122195189</v>
      </c>
      <c r="O25" s="10">
        <f>'Valori assoluti'!O25/'Valori assoluti'!$V$25*100</f>
        <v>4.2579075425790753</v>
      </c>
      <c r="P25" s="10">
        <f>'Valori assoluti'!P25/'Valori assoluti'!$V$25*100</f>
        <v>3.852392538523925</v>
      </c>
      <c r="Q25" s="10">
        <f>'Valori assoluti'!Q25/'Valori assoluti'!$V$25*100</f>
        <v>4.2579075425790753</v>
      </c>
      <c r="R25" s="10">
        <f>'Valori assoluti'!R25/'Valori assoluti'!$V$25*100</f>
        <v>3.9875642065423085</v>
      </c>
      <c r="S25" s="10">
        <f>'Valori assoluti'!S25/'Valori assoluti'!$V$25*100</f>
        <v>3.8929440389294405</v>
      </c>
      <c r="T25" s="10">
        <f>'Valori assoluti'!T25/'Valori assoluti'!$V$25*100</f>
        <v>4.3525277101919437</v>
      </c>
      <c r="U25" s="10">
        <f>'Valori assoluti'!U25/'Valori assoluti'!$V$25*100</f>
        <v>3.4468775344687752</v>
      </c>
      <c r="V25" s="10">
        <f t="shared" si="0"/>
        <v>100</v>
      </c>
    </row>
    <row r="26" spans="1:22" ht="14.95" thickBot="1">
      <c r="A26" s="136"/>
      <c r="B26" s="2" t="s">
        <v>3</v>
      </c>
      <c r="C26" s="10">
        <f>'Valori assoluti'!C26/'Valori assoluti'!$V$26*100</f>
        <v>6.5677300433589574</v>
      </c>
      <c r="D26" s="10">
        <f>'Valori assoluti'!D26/'Valori assoluti'!$V$26*100</f>
        <v>6.626379841226619</v>
      </c>
      <c r="E26" s="10">
        <f>'Valori assoluti'!E26/'Valori assoluti'!$V$26*100</f>
        <v>5.9571437548438455</v>
      </c>
      <c r="F26" s="10">
        <f>'Valori assoluti'!F26/'Valori assoluti'!$V$26*100</f>
        <v>5.9720156678745733</v>
      </c>
      <c r="G26" s="10">
        <f>'Valori assoluti'!G26/'Valori assoluti'!$V$26*100</f>
        <v>5.7786807984751052</v>
      </c>
      <c r="H26" s="10">
        <f>'Valori assoluti'!H26/'Valori assoluti'!$V$26*100</f>
        <v>5.9326365178777154</v>
      </c>
      <c r="I26" s="10">
        <f>'Valori assoluti'!I26/'Valori assoluti'!$V$26*100</f>
        <v>5.689239856726922</v>
      </c>
      <c r="J26" s="10">
        <f>'Valori assoluti'!J26/'Valori assoluti'!$V$26*100</f>
        <v>5.3551454724450682</v>
      </c>
      <c r="K26" s="10">
        <f>'Valori assoluti'!K26/'Valori assoluti'!$V$26*100</f>
        <v>5.4611340357344842</v>
      </c>
      <c r="L26" s="10">
        <f>'Valori assoluti'!L26/'Valori assoluti'!$V$26*100</f>
        <v>5.3520035189878721</v>
      </c>
      <c r="M26" s="10">
        <f>'Valori assoluti'!M26/'Valori assoluti'!$V$26*100</f>
        <v>5.395153013133366</v>
      </c>
      <c r="N26" s="10">
        <f>'Valori assoluti'!N26/'Valori assoluti'!$V$26*100</f>
        <v>4.5891372195806541</v>
      </c>
      <c r="O26" s="10">
        <f>'Valori assoluti'!O26/'Valori assoluti'!$V$26*100</f>
        <v>4.7523093357910389</v>
      </c>
      <c r="P26" s="10">
        <f>'Valori assoluti'!P26/'Valori assoluti'!$V$26*100</f>
        <v>4.5212710249052179</v>
      </c>
      <c r="Q26" s="10">
        <f>'Valori assoluti'!Q26/'Valori assoluti'!$V$26*100</f>
        <v>4.4464925326239504</v>
      </c>
      <c r="R26" s="10">
        <f>'Valori assoluti'!R26/'Valori assoluti'!$V$26*100</f>
        <v>4.4213569049663812</v>
      </c>
      <c r="S26" s="10">
        <f>'Valori assoluti'!S26/'Valori assoluti'!$V$26*100</f>
        <v>4.2655160134894539</v>
      </c>
      <c r="T26" s="10">
        <f>'Valori assoluti'!T26/'Valori assoluti'!$V$26*100</f>
        <v>4.5214804884690309</v>
      </c>
      <c r="U26" s="10">
        <f>'Valori assoluti'!U26/'Valori assoluti'!$V$26*100</f>
        <v>4.395173959489747</v>
      </c>
      <c r="V26" s="10">
        <f t="shared" si="0"/>
        <v>100.00000000000001</v>
      </c>
    </row>
    <row r="27" spans="1:22" ht="14.95" thickBot="1">
      <c r="A27" s="137" t="s">
        <v>14</v>
      </c>
      <c r="B27" s="2" t="s">
        <v>2</v>
      </c>
      <c r="C27" s="12">
        <f>'Valori assoluti'!C27/'Valori assoluti'!$V$27*100</f>
        <v>8.1632653061224492</v>
      </c>
      <c r="D27" s="12">
        <f>'Valori assoluti'!D27/'Valori assoluti'!$V$27*100</f>
        <v>7.8384988573032359</v>
      </c>
      <c r="E27" s="12">
        <f>'Valori assoluti'!E27/'Valori assoluti'!$V$27*100</f>
        <v>6.67575478128383</v>
      </c>
      <c r="F27" s="12">
        <f>'Valori assoluti'!F27/'Valori assoluti'!$V$27*100</f>
        <v>6.8922657471633046</v>
      </c>
      <c r="G27" s="12">
        <f>'Valori assoluti'!G27/'Valori assoluti'!$V$27*100</f>
        <v>6.711839942263742</v>
      </c>
      <c r="H27" s="12">
        <f>'Valori assoluti'!H27/'Valori assoluti'!$V$27*100</f>
        <v>6.278818010504791</v>
      </c>
      <c r="I27" s="12">
        <f>'Valori assoluti'!I27/'Valori assoluti'!$V$27*100</f>
        <v>6.0422597329698089</v>
      </c>
      <c r="J27" s="12">
        <f>'Valori assoluti'!J27/'Valori assoluti'!$V$27*100</f>
        <v>5.18824425644521</v>
      </c>
      <c r="K27" s="12">
        <f>'Valori assoluti'!K27/'Valori assoluti'!$V$27*100</f>
        <v>5.1120644721542838</v>
      </c>
      <c r="L27" s="12">
        <f>'Valori assoluti'!L27/'Valori assoluti'!$V$27*100</f>
        <v>4.7030993143819417</v>
      </c>
      <c r="M27" s="12">
        <f>'Valori assoluti'!M27/'Valori assoluti'!$V$27*100</f>
        <v>4.3943707148871338</v>
      </c>
      <c r="N27" s="12">
        <f>'Valori assoluti'!N27/'Valori assoluti'!$V$27*100</f>
        <v>4.5828154444489</v>
      </c>
      <c r="O27" s="12">
        <f>'Valori assoluti'!O27/'Valori assoluti'!$V$27*100</f>
        <v>4.0054528687702975</v>
      </c>
      <c r="P27" s="12">
        <f>'Valori assoluti'!P27/'Valori assoluti'!$V$27*100</f>
        <v>3.6165350226534625</v>
      </c>
      <c r="Q27" s="12">
        <f>'Valori assoluti'!Q27/'Valori assoluti'!$V$27*100</f>
        <v>4.185878673669861</v>
      </c>
      <c r="R27" s="12">
        <f>'Valori assoluti'!R27/'Valori assoluti'!$V$27*100</f>
        <v>4.0094623311013997</v>
      </c>
      <c r="S27" s="12">
        <f>'Valori assoluti'!S27/'Valori assoluti'!$V$27*100</f>
        <v>3.8370554508640389</v>
      </c>
      <c r="T27" s="12">
        <f>'Valori assoluti'!T27/'Valori assoluti'!$V$27*100</f>
        <v>4.1818692113387597</v>
      </c>
      <c r="U27" s="12">
        <f>'Valori assoluti'!U27/'Valori assoluti'!$V$27*100</f>
        <v>3.5804498616735492</v>
      </c>
      <c r="V27" s="12">
        <f t="shared" si="0"/>
        <v>100</v>
      </c>
    </row>
    <row r="28" spans="1:22" ht="14.95" thickBot="1">
      <c r="A28" s="138"/>
      <c r="B28" s="2" t="s">
        <v>3</v>
      </c>
      <c r="C28" s="12">
        <f>'Valori assoluti'!C28/'Valori assoluti'!$V$28*100</f>
        <v>6.5810589567538891</v>
      </c>
      <c r="D28" s="12">
        <f>'Valori assoluti'!D28/'Valori assoluti'!$V$28*100</f>
        <v>6.657047721754247</v>
      </c>
      <c r="E28" s="12">
        <f>'Valori assoluti'!E28/'Valori assoluti'!$V$28*100</f>
        <v>5.7836493233220727</v>
      </c>
      <c r="F28" s="12">
        <f>'Valori assoluti'!F28/'Valori assoluti'!$V$28*100</f>
        <v>5.9738236925680832</v>
      </c>
      <c r="G28" s="12">
        <f>'Valori assoluti'!G28/'Valori assoluti'!$V$28*100</f>
        <v>5.8997245238554781</v>
      </c>
      <c r="H28" s="12">
        <f>'Valori assoluti'!H28/'Valori assoluti'!$V$28*100</f>
        <v>5.886429864259501</v>
      </c>
      <c r="I28" s="12">
        <f>'Valori assoluti'!I28/'Valori assoluti'!$V$28*100</f>
        <v>5.6981450913012432</v>
      </c>
      <c r="J28" s="12">
        <f>'Valori assoluti'!J28/'Valori assoluti'!$V$28*100</f>
        <v>5.4243560863221578</v>
      </c>
      <c r="K28" s="12">
        <f>'Valori assoluti'!K28/'Valori assoluti'!$V$28*100</f>
        <v>5.5319281035606744</v>
      </c>
      <c r="L28" s="12">
        <f>'Valori assoluti'!L28/'Valori assoluti'!$V$28*100</f>
        <v>5.4019508731959416</v>
      </c>
      <c r="M28" s="12">
        <f>'Valori assoluti'!M28/'Valori assoluti'!$V$28*100</f>
        <v>5.29221931734285</v>
      </c>
      <c r="N28" s="12">
        <f>'Valori assoluti'!N28/'Valori assoluti'!$V$28*100</f>
        <v>4.8319001645298485</v>
      </c>
      <c r="O28" s="12">
        <f>'Valori assoluti'!O28/'Valori assoluti'!$V$28*100</f>
        <v>4.6679102009855598</v>
      </c>
      <c r="P28" s="12">
        <f>'Valori assoluti'!P28/'Valori assoluti'!$V$28*100</f>
        <v>4.3854830415481727</v>
      </c>
      <c r="Q28" s="12">
        <f>'Valori assoluti'!Q28/'Valori assoluti'!$V$28*100</f>
        <v>4.4659258549410916</v>
      </c>
      <c r="R28" s="12">
        <f>'Valori assoluti'!R28/'Valori assoluti'!$V$28*100</f>
        <v>4.4358947710821583</v>
      </c>
      <c r="S28" s="12">
        <f>'Valori assoluti'!S28/'Valori assoluti'!$V$28*100</f>
        <v>4.3895996620322073</v>
      </c>
      <c r="T28" s="12">
        <f>'Valori assoluti'!T28/'Valori assoluti'!$V$28*100</f>
        <v>4.3800841950117357</v>
      </c>
      <c r="U28" s="12">
        <f>'Valori assoluti'!U28/'Valori assoluti'!$V$28*100</f>
        <v>4.3128685556330888</v>
      </c>
      <c r="V28" s="12">
        <f t="shared" si="0"/>
        <v>100</v>
      </c>
    </row>
    <row r="29" spans="1:22" ht="14.95" thickBot="1">
      <c r="A29" s="135" t="s">
        <v>15</v>
      </c>
      <c r="B29" s="2" t="s">
        <v>2</v>
      </c>
      <c r="C29" s="10">
        <f>'Valori assoluti'!C29/'Valori assoluti'!$V$29*100</f>
        <v>8.1150766725471577</v>
      </c>
      <c r="D29" s="10">
        <f>'Valori assoluti'!D29/'Valori assoluti'!$V$29*100</f>
        <v>8.1150766725471577</v>
      </c>
      <c r="E29" s="10">
        <f>'Valori assoluti'!E29/'Valori assoluti'!$V$29*100</f>
        <v>7.6808250780295833</v>
      </c>
      <c r="F29" s="10">
        <f>'Valori assoluti'!F29/'Valori assoluti'!$V$29*100</f>
        <v>6.554485004749627</v>
      </c>
      <c r="G29" s="10">
        <f>'Valori assoluti'!G29/'Valori assoluti'!$V$29*100</f>
        <v>6.4187813814628845</v>
      </c>
      <c r="H29" s="10">
        <f>'Valori assoluti'!H29/'Valori assoluti'!$V$29*100</f>
        <v>6.9480255122811778</v>
      </c>
      <c r="I29" s="10">
        <f>'Valori assoluti'!I29/'Valori assoluti'!$V$29*100</f>
        <v>5.0210340616094449</v>
      </c>
      <c r="J29" s="10">
        <f>'Valori assoluti'!J29/'Valori assoluti'!$V$29*100</f>
        <v>4.9531822499660736</v>
      </c>
      <c r="K29" s="10">
        <f>'Valori assoluti'!K29/'Valori assoluti'!$V$29*100</f>
        <v>5.2381598588682321</v>
      </c>
      <c r="L29" s="10">
        <f>'Valori assoluti'!L29/'Valori assoluti'!$V$29*100</f>
        <v>4.5053602931198267</v>
      </c>
      <c r="M29" s="10">
        <f>'Valori assoluti'!M29/'Valori assoluti'!$V$29*100</f>
        <v>4.3018048581897137</v>
      </c>
      <c r="N29" s="10">
        <f>'Valori assoluti'!N29/'Valori assoluti'!$V$29*100</f>
        <v>4.6546342787352426</v>
      </c>
      <c r="O29" s="10">
        <f>'Valori assoluti'!O29/'Valori assoluti'!$V$29*100</f>
        <v>3.9761161623015338</v>
      </c>
      <c r="P29" s="10">
        <f>'Valori assoluti'!P29/'Valori assoluti'!$V$29*100</f>
        <v>4.4646492061338039</v>
      </c>
      <c r="Q29" s="10">
        <f>'Valori assoluti'!Q29/'Valori assoluti'!$V$29*100</f>
        <v>3.8946939883294882</v>
      </c>
      <c r="R29" s="10">
        <f>'Valori assoluti'!R29/'Valori assoluti'!$V$29*100</f>
        <v>3.7454200027140727</v>
      </c>
      <c r="S29" s="10">
        <f>'Valori assoluti'!S29/'Valori assoluti'!$V$29*100</f>
        <v>3.881123626000814</v>
      </c>
      <c r="T29" s="10">
        <f>'Valori assoluti'!T29/'Valori assoluti'!$V$29*100</f>
        <v>3.8946939883294882</v>
      </c>
      <c r="U29" s="10">
        <f>'Valori assoluti'!U29/'Valori assoluti'!$V$29*100</f>
        <v>3.6368571040846795</v>
      </c>
      <c r="V29" s="10">
        <f t="shared" si="0"/>
        <v>100.00000000000001</v>
      </c>
    </row>
    <row r="30" spans="1:22" ht="14.95" thickBot="1">
      <c r="A30" s="136"/>
      <c r="B30" s="2" t="s">
        <v>3</v>
      </c>
      <c r="C30" s="10">
        <f>'Valori assoluti'!C30/'Valori assoluti'!$V$30*100</f>
        <v>6.5018380293881046</v>
      </c>
      <c r="D30" s="10">
        <f>'Valori assoluti'!D30/'Valori assoluti'!$V$30*100</f>
        <v>6.6264778061770002</v>
      </c>
      <c r="E30" s="10">
        <f>'Valori assoluti'!E30/'Valori assoluti'!$V$30*100</f>
        <v>6.1381016873211607</v>
      </c>
      <c r="F30" s="10">
        <f>'Valori assoluti'!F30/'Valori assoluti'!$V$30*100</f>
        <v>5.8930989888292613</v>
      </c>
      <c r="G30" s="10">
        <f>'Valori assoluti'!G30/'Valori assoluti'!$V$30*100</f>
        <v>5.8275205441788946</v>
      </c>
      <c r="H30" s="10">
        <f>'Valori assoluti'!H30/'Valori assoluti'!$V$30*100</f>
        <v>5.949920063541847</v>
      </c>
      <c r="I30" s="10">
        <f>'Valori assoluti'!I30/'Valori assoluti'!$V$30*100</f>
        <v>5.620805881694042</v>
      </c>
      <c r="J30" s="10">
        <f>'Valori assoluti'!J30/'Valori assoluti'!$V$30*100</f>
        <v>5.5291589869963245</v>
      </c>
      <c r="K30" s="10">
        <f>'Valori assoluti'!K30/'Valori assoluti'!$V$30*100</f>
        <v>5.4753928087736625</v>
      </c>
      <c r="L30" s="10">
        <f>'Valori assoluti'!L30/'Valori assoluti'!$V$30*100</f>
        <v>5.4635805423459569</v>
      </c>
      <c r="M30" s="10">
        <f>'Valori assoluti'!M30/'Valori assoluti'!$V$30*100</f>
        <v>5.1949533109986454</v>
      </c>
      <c r="N30" s="10">
        <f>'Valori assoluti'!N30/'Valori assoluti'!$V$30*100</f>
        <v>4.7558628555135787</v>
      </c>
      <c r="O30" s="10">
        <f>'Valori assoluti'!O30/'Valori assoluti'!$V$30*100</f>
        <v>4.4939563964441005</v>
      </c>
      <c r="P30" s="10">
        <f>'Valori assoluti'!P30/'Valori assoluti'!$V$30*100</f>
        <v>4.4167693451320229</v>
      </c>
      <c r="Q30" s="10">
        <f>'Valori assoluti'!Q30/'Valori assoluti'!$V$30*100</f>
        <v>4.4473183100312621</v>
      </c>
      <c r="R30" s="10">
        <f>'Valori assoluti'!R30/'Valori assoluti'!$V$30*100</f>
        <v>4.4487439283932266</v>
      </c>
      <c r="S30" s="10">
        <f>'Valori assoluti'!S30/'Valori assoluti'!$V$30*100</f>
        <v>4.4344877447735813</v>
      </c>
      <c r="T30" s="10">
        <f>'Valori assoluti'!T30/'Valori assoluti'!$V$30*100</f>
        <v>4.4155473865360531</v>
      </c>
      <c r="U30" s="10">
        <f>'Valori assoluti'!U30/'Valori assoluti'!$V$30*100</f>
        <v>4.366465382931275</v>
      </c>
      <c r="V30" s="10">
        <f t="shared" si="0"/>
        <v>100.00000000000001</v>
      </c>
    </row>
    <row r="31" spans="1:22" ht="14.95" thickBot="1">
      <c r="A31" s="135" t="s">
        <v>16</v>
      </c>
      <c r="B31" s="2" t="s">
        <v>2</v>
      </c>
      <c r="C31" s="10">
        <f>'Valori assoluti'!C31/'Valori assoluti'!$V$31*100</f>
        <v>8.3036773428232493</v>
      </c>
      <c r="D31" s="10">
        <f>'Valori assoluti'!D31/'Valori assoluti'!$V$31*100</f>
        <v>8.6892052194543297</v>
      </c>
      <c r="E31" s="10">
        <f>'Valori assoluti'!E31/'Valori assoluti'!$V$31*100</f>
        <v>6.8505338078291818</v>
      </c>
      <c r="F31" s="10">
        <f>'Valori assoluti'!F31/'Valori assoluti'!$V$31*100</f>
        <v>8.2443653618030837</v>
      </c>
      <c r="G31" s="10">
        <f>'Valori assoluti'!G31/'Valori assoluti'!$V$31*100</f>
        <v>6.4205219454329772</v>
      </c>
      <c r="H31" s="10">
        <f>'Valori assoluti'!H31/'Valori assoluti'!$V$31*100</f>
        <v>6.672597864768683</v>
      </c>
      <c r="I31" s="10">
        <f>'Valori assoluti'!I31/'Valori assoluti'!$V$31*100</f>
        <v>5.2787663107947802</v>
      </c>
      <c r="J31" s="10">
        <f>'Valori assoluti'!J31/'Valori assoluti'!$V$31*100</f>
        <v>5.1008303677342823</v>
      </c>
      <c r="K31" s="10">
        <f>'Valori assoluti'!K31/'Valori assoluti'!$V$31*100</f>
        <v>4.8932384341637016</v>
      </c>
      <c r="L31" s="10">
        <f>'Valori assoluti'!L31/'Valori assoluti'!$V$31*100</f>
        <v>4.3297746144721234</v>
      </c>
      <c r="M31" s="10">
        <f>'Valori assoluti'!M31/'Valori assoluti'!$V$31*100</f>
        <v>3.9887307236061686</v>
      </c>
      <c r="N31" s="10">
        <f>'Valori assoluti'!N31/'Valori assoluti'!$V$31*100</f>
        <v>4.1370106761565832</v>
      </c>
      <c r="O31" s="10">
        <f>'Valori assoluti'!O31/'Valori assoluti'!$V$31*100</f>
        <v>4.2704626334519578</v>
      </c>
      <c r="P31" s="10">
        <f>'Valori assoluti'!P31/'Valori assoluti'!$V$31*100</f>
        <v>4.0628706998813762</v>
      </c>
      <c r="Q31" s="10">
        <f>'Valori assoluti'!Q31/'Valori assoluti'!$V$31*100</f>
        <v>3.8997627520759193</v>
      </c>
      <c r="R31" s="10">
        <f>'Valori assoluti'!R31/'Valori assoluti'!$V$31*100</f>
        <v>3.9294187425860021</v>
      </c>
      <c r="S31" s="10">
        <f>'Valori assoluti'!S31/'Valori assoluti'!$V$31*100</f>
        <v>3.8107947805456703</v>
      </c>
      <c r="T31" s="10">
        <f>'Valori assoluti'!T31/'Valori assoluti'!$V$31*100</f>
        <v>3.8256227758007118</v>
      </c>
      <c r="U31" s="10">
        <f>'Valori assoluti'!U31/'Valori assoluti'!$V$31*100</f>
        <v>3.2918149466192168</v>
      </c>
      <c r="V31" s="10">
        <f t="shared" si="0"/>
        <v>99.999999999999986</v>
      </c>
    </row>
    <row r="32" spans="1:22" ht="14.95" thickBot="1">
      <c r="A32" s="136"/>
      <c r="B32" s="2" t="s">
        <v>3</v>
      </c>
      <c r="C32" s="10">
        <f>'Valori assoluti'!C32/'Valori assoluti'!$V$32*100</f>
        <v>6.8746882928204354</v>
      </c>
      <c r="D32" s="10">
        <f>'Valori assoluti'!D32/'Valori assoluti'!$V$32*100</f>
        <v>7.0394865234078532</v>
      </c>
      <c r="E32" s="10">
        <f>'Valori assoluti'!E32/'Valori assoluti'!$V$32*100</f>
        <v>6.0166532948804123</v>
      </c>
      <c r="F32" s="10">
        <f>'Valori assoluti'!F32/'Valori assoluti'!$V$32*100</f>
        <v>6.0157859357720582</v>
      </c>
      <c r="G32" s="10">
        <f>'Valori assoluti'!G32/'Valori assoluti'!$V$32*100</f>
        <v>6.1131469956848887</v>
      </c>
      <c r="H32" s="10">
        <f>'Valori assoluti'!H32/'Valori assoluti'!$V$32*100</f>
        <v>6.0170869744345907</v>
      </c>
      <c r="I32" s="10">
        <f>'Valori assoluti'!I32/'Valori assoluti'!$V$32*100</f>
        <v>5.4702170566168657</v>
      </c>
      <c r="J32" s="10">
        <f>'Valori assoluti'!J32/'Valori assoluti'!$V$32*100</f>
        <v>5.4303185376325436</v>
      </c>
      <c r="K32" s="10">
        <f>'Valori assoluti'!K32/'Valori assoluti'!$V$32*100</f>
        <v>5.3921547368649305</v>
      </c>
      <c r="L32" s="10">
        <f>'Valori assoluti'!L32/'Valori assoluti'!$V$32*100</f>
        <v>5.4153565930134224</v>
      </c>
      <c r="M32" s="10">
        <f>'Valori assoluti'!M32/'Valori assoluti'!$V$32*100</f>
        <v>4.8311902335364403</v>
      </c>
      <c r="N32" s="10">
        <f>'Valori assoluti'!N32/'Valori assoluti'!$V$32*100</f>
        <v>4.6689940802740848</v>
      </c>
      <c r="O32" s="10">
        <f>'Valori assoluti'!O32/'Valori assoluti'!$V$32*100</f>
        <v>4.59938851182861</v>
      </c>
      <c r="P32" s="10">
        <f>'Valori assoluti'!P32/'Valori assoluti'!$V$32*100</f>
        <v>4.4469501485352474</v>
      </c>
      <c r="Q32" s="10">
        <f>'Valori assoluti'!Q32/'Valori assoluti'!$V$32*100</f>
        <v>4.3153284038424005</v>
      </c>
      <c r="R32" s="10">
        <f>'Valori assoluti'!R32/'Valori assoluti'!$V$32*100</f>
        <v>4.4332892425786588</v>
      </c>
      <c r="S32" s="10">
        <f>'Valori assoluti'!S32/'Valori assoluti'!$V$32*100</f>
        <v>4.3766940607585054</v>
      </c>
      <c r="T32" s="10">
        <f>'Valori assoluti'!T32/'Valori assoluti'!$V$32*100</f>
        <v>4.2327124487716024</v>
      </c>
      <c r="U32" s="10">
        <f>'Valori assoluti'!U32/'Valori assoluti'!$V$32*100</f>
        <v>4.3105579287464497</v>
      </c>
      <c r="V32" s="10">
        <f t="shared" si="0"/>
        <v>100.00000000000001</v>
      </c>
    </row>
    <row r="33" spans="1:22" ht="14.95" thickBot="1">
      <c r="A33" s="135" t="s">
        <v>17</v>
      </c>
      <c r="B33" s="2" t="s">
        <v>2</v>
      </c>
      <c r="C33" s="10">
        <f>'Valori assoluti'!C33/'Valori assoluti'!$V$33*100</f>
        <v>8.5917854149203698</v>
      </c>
      <c r="D33" s="10">
        <f>'Valori assoluti'!D33/'Valori assoluti'!$V$33*100</f>
        <v>9.793238334730372</v>
      </c>
      <c r="E33" s="10">
        <f>'Valori assoluti'!E33/'Valori assoluti'!$V$33*100</f>
        <v>7.3903324951103659</v>
      </c>
      <c r="F33" s="10">
        <f>'Valori assoluti'!F33/'Valori assoluti'!$V$33*100</f>
        <v>6.9991617770326906</v>
      </c>
      <c r="G33" s="10">
        <f>'Valori assoluti'!G33/'Valori assoluti'!$V$33*100</f>
        <v>6.7057837384744339</v>
      </c>
      <c r="H33" s="10">
        <f>'Valori assoluti'!H33/'Valori assoluti'!$V$33*100</f>
        <v>6.873428331936295</v>
      </c>
      <c r="I33" s="10">
        <f>'Valori assoluti'!I33/'Valori assoluti'!$V$33*100</f>
        <v>4.8896339759709413</v>
      </c>
      <c r="J33" s="10">
        <f>'Valori assoluti'!J33/'Valori assoluti'!$V$33*100</f>
        <v>5.0153674210673369</v>
      </c>
      <c r="K33" s="10">
        <f>'Valori assoluti'!K33/'Valori assoluti'!$V$33*100</f>
        <v>4.3028778988544287</v>
      </c>
      <c r="L33" s="10">
        <f>'Valori assoluti'!L33/'Valori assoluti'!$V$33*100</f>
        <v>4.8477228276054767</v>
      </c>
      <c r="M33" s="10">
        <f>'Valori assoluti'!M33/'Valori assoluti'!$V$33*100</f>
        <v>4.4146409611623358</v>
      </c>
      <c r="N33" s="10">
        <f>'Valori assoluti'!N33/'Valori assoluti'!$V$33*100</f>
        <v>4.1072925398155906</v>
      </c>
      <c r="O33" s="10">
        <f>'Valori assoluti'!O33/'Valori assoluti'!$V$33*100</f>
        <v>3.6462699077954732</v>
      </c>
      <c r="P33" s="10">
        <f>'Valori assoluti'!P33/'Valori assoluti'!$V$33*100</f>
        <v>4.1352333053925676</v>
      </c>
      <c r="Q33" s="10">
        <f>'Valori assoluti'!Q33/'Valori assoluti'!$V$33*100</f>
        <v>4.1212629226040791</v>
      </c>
      <c r="R33" s="10">
        <f>'Valori assoluti'!R33/'Valori assoluti'!$V$33*100</f>
        <v>3.2411288069293094</v>
      </c>
      <c r="S33" s="10">
        <f>'Valori assoluti'!S33/'Valori assoluti'!$V$33*100</f>
        <v>3.7021514389494277</v>
      </c>
      <c r="T33" s="10">
        <f>'Valori assoluti'!T33/'Valori assoluti'!$V$33*100</f>
        <v>3.6462699077954732</v>
      </c>
      <c r="U33" s="10">
        <f>'Valori assoluti'!U33/'Valori assoluti'!$V$33*100</f>
        <v>3.5764179938530316</v>
      </c>
      <c r="V33" s="10">
        <f t="shared" si="0"/>
        <v>99.999999999999986</v>
      </c>
    </row>
    <row r="34" spans="1:22" ht="14.95" thickBot="1">
      <c r="A34" s="136"/>
      <c r="B34" s="2" t="s">
        <v>3</v>
      </c>
      <c r="C34" s="10">
        <f>'Valori assoluti'!C34/'Valori assoluti'!$V$34*100</f>
        <v>6.5547683436515207</v>
      </c>
      <c r="D34" s="10">
        <f>'Valori assoluti'!D34/'Valori assoluti'!$V$34*100</f>
        <v>7.1917394899760856</v>
      </c>
      <c r="E34" s="10">
        <f>'Valori assoluti'!E34/'Valori assoluti'!$V$34*100</f>
        <v>6.3006503810651937</v>
      </c>
      <c r="F34" s="10">
        <f>'Valori assoluti'!F34/'Valori assoluti'!$V$34*100</f>
        <v>6.2177323827190847</v>
      </c>
      <c r="G34" s="10">
        <f>'Valori assoluti'!G34/'Valori assoluti'!$V$34*100</f>
        <v>6.185995574726773</v>
      </c>
      <c r="H34" s="10">
        <f>'Valori assoluti'!H34/'Valori assoluti'!$V$34*100</f>
        <v>6.0858681804975081</v>
      </c>
      <c r="I34" s="10">
        <f>'Valori assoluti'!I34/'Valori assoluti'!$V$34*100</f>
        <v>5.5465659432760432</v>
      </c>
      <c r="J34" s="10">
        <f>'Valori assoluti'!J34/'Valori assoluti'!$V$34*100</f>
        <v>5.2072949958652748</v>
      </c>
      <c r="K34" s="10">
        <f>'Valori assoluti'!K34/'Valori assoluti'!$V$34*100</f>
        <v>5.3755894776836604</v>
      </c>
      <c r="L34" s="10">
        <f>'Valori assoluti'!L34/'Valori assoluti'!$V$34*100</f>
        <v>5.033860045146727</v>
      </c>
      <c r="M34" s="10">
        <f>'Valori assoluti'!M34/'Valori assoluti'!$V$34*100</f>
        <v>4.9554120197572802</v>
      </c>
      <c r="N34" s="10">
        <f>'Valori assoluti'!N34/'Valori assoluti'!$V$34*100</f>
        <v>4.617035066937845</v>
      </c>
      <c r="O34" s="10">
        <f>'Valori assoluti'!O34/'Valori assoluti'!$V$34*100</f>
        <v>4.6273160047381712</v>
      </c>
      <c r="P34" s="10">
        <f>'Valori assoluti'!P34/'Valori assoluti'!$V$34*100</f>
        <v>4.3772210178128423</v>
      </c>
      <c r="Q34" s="10">
        <f>'Valori assoluti'!Q34/'Valori assoluti'!$V$34*100</f>
        <v>4.474666428268109</v>
      </c>
      <c r="R34" s="10">
        <f>'Valori assoluti'!R34/'Valori assoluti'!$V$34*100</f>
        <v>4.2811165992445748</v>
      </c>
      <c r="S34" s="10">
        <f>'Valori assoluti'!S34/'Valori assoluti'!$V$34*100</f>
        <v>4.2831280870750739</v>
      </c>
      <c r="T34" s="10">
        <f>'Valori assoluti'!T34/'Valori assoluti'!$V$34*100</f>
        <v>4.4006883758353261</v>
      </c>
      <c r="U34" s="10">
        <f>'Valori assoluti'!U34/'Valori assoluti'!$V$34*100</f>
        <v>4.2833515857229063</v>
      </c>
      <c r="V34" s="10">
        <f t="shared" si="0"/>
        <v>100</v>
      </c>
    </row>
    <row r="35" spans="1:22" ht="14.95" thickBot="1">
      <c r="A35" s="137" t="s">
        <v>18</v>
      </c>
      <c r="B35" s="2" t="s">
        <v>2</v>
      </c>
      <c r="C35" s="12">
        <f>'Valori assoluti'!C35/'Valori assoluti'!$V$35*100</f>
        <v>8.3352921818438244</v>
      </c>
      <c r="D35" s="12">
        <f>'Valori assoluti'!D35/'Valori assoluti'!$V$35*100</f>
        <v>8.8618306614639657</v>
      </c>
      <c r="E35" s="12">
        <f>'Valori assoluti'!E35/'Valori assoluti'!$V$35*100</f>
        <v>7.3198251140049839</v>
      </c>
      <c r="F35" s="12">
        <f>'Valori assoluti'!F35/'Valori assoluti'!$V$35*100</f>
        <v>7.239904094776926</v>
      </c>
      <c r="G35" s="12">
        <f>'Valori assoluti'!G35/'Valori assoluti'!$V$35*100</f>
        <v>6.5159136852992336</v>
      </c>
      <c r="H35" s="12">
        <f>'Valori assoluti'!H35/'Valori assoluti'!$V$35*100</f>
        <v>6.8355977622114619</v>
      </c>
      <c r="I35" s="12">
        <f>'Valori assoluti'!I35/'Valori assoluti'!$V$35*100</f>
        <v>5.0585303934934887</v>
      </c>
      <c r="J35" s="12">
        <f>'Valori assoluti'!J35/'Valori assoluti'!$V$35*100</f>
        <v>5.02092050209205</v>
      </c>
      <c r="K35" s="12">
        <f>'Valori assoluti'!K35/'Valori assoluti'!$V$35*100</f>
        <v>4.8140660993841378</v>
      </c>
      <c r="L35" s="12">
        <f>'Valori assoluti'!L35/'Valori assoluti'!$V$35*100</f>
        <v>4.5649005688496072</v>
      </c>
      <c r="M35" s="12">
        <f>'Valori assoluti'!M35/'Valori assoluti'!$V$35*100</f>
        <v>4.2405152555122001</v>
      </c>
      <c r="N35" s="12">
        <f>'Valori assoluti'!N35/'Valori assoluti'!$V$35*100</f>
        <v>4.3063325654647171</v>
      </c>
      <c r="O35" s="12">
        <f>'Valori assoluti'!O35/'Valori assoluti'!$V$35*100</f>
        <v>3.9584410700014101</v>
      </c>
      <c r="P35" s="12">
        <f>'Valori assoluti'!P35/'Valori assoluti'!$V$35*100</f>
        <v>4.22641154623666</v>
      </c>
      <c r="Q35" s="12">
        <f>'Valori assoluti'!Q35/'Valori assoluti'!$V$35*100</f>
        <v>3.9725447792769502</v>
      </c>
      <c r="R35" s="12">
        <f>'Valori assoluti'!R35/'Valori assoluti'!$V$35*100</f>
        <v>3.634055756664003</v>
      </c>
      <c r="S35" s="12">
        <f>'Valori assoluti'!S35/'Valori assoluti'!$V$35*100</f>
        <v>3.7985990315452964</v>
      </c>
      <c r="T35" s="12">
        <f>'Valori assoluti'!T35/'Valori assoluti'!$V$35*100</f>
        <v>3.789196558694937</v>
      </c>
      <c r="U35" s="12">
        <f>'Valori assoluti'!U35/'Valori assoluti'!$V$35*100</f>
        <v>3.5071223731841474</v>
      </c>
      <c r="V35" s="12">
        <f t="shared" si="0"/>
        <v>100</v>
      </c>
    </row>
    <row r="36" spans="1:22" ht="14.95" thickBot="1">
      <c r="A36" s="138"/>
      <c r="B36" s="2" t="s">
        <v>3</v>
      </c>
      <c r="C36" s="12">
        <f>'Valori assoluti'!C36/'Valori assoluti'!$V$36*100</f>
        <v>6.6416121576290621</v>
      </c>
      <c r="D36" s="12">
        <f>'Valori assoluti'!D36/'Valori assoluti'!$V$36*100</f>
        <v>6.9432665411559613</v>
      </c>
      <c r="E36" s="12">
        <f>'Valori assoluti'!E36/'Valori assoluti'!$V$36*100</f>
        <v>6.150048406168839</v>
      </c>
      <c r="F36" s="12">
        <f>'Valori assoluti'!F36/'Valori assoluti'!$V$36*100</f>
        <v>6.0373031154996193</v>
      </c>
      <c r="G36" s="12">
        <f>'Valori assoluti'!G36/'Valori assoluti'!$V$36*100</f>
        <v>6.036231392204285</v>
      </c>
      <c r="H36" s="12">
        <f>'Valori assoluti'!H36/'Valori assoluti'!$V$36*100</f>
        <v>6.0155114084944792</v>
      </c>
      <c r="I36" s="12">
        <f>'Valori assoluti'!I36/'Valori assoluti'!$V$36*100</f>
        <v>5.5474541213119322</v>
      </c>
      <c r="J36" s="12">
        <f>'Valori assoluti'!J36/'Valori assoluti'!$V$36*100</f>
        <v>5.3936975525412345</v>
      </c>
      <c r="K36" s="12">
        <f>'Valori assoluti'!K36/'Valori assoluti'!$V$36*100</f>
        <v>5.4160608453038872</v>
      </c>
      <c r="L36" s="12">
        <f>'Valori assoluti'!L36/'Valori assoluti'!$V$36*100</f>
        <v>5.3103174801641879</v>
      </c>
      <c r="M36" s="12">
        <f>'Valori assoluti'!M36/'Valori assoluti'!$V$36*100</f>
        <v>4.9985174494414535</v>
      </c>
      <c r="N36" s="12">
        <f>'Valori assoluti'!N36/'Valori assoluti'!$V$36*100</f>
        <v>4.6828592148555135</v>
      </c>
      <c r="O36" s="12">
        <f>'Valori assoluti'!O36/'Valori assoluti'!$V$36*100</f>
        <v>4.5713285439210072</v>
      </c>
      <c r="P36" s="12">
        <f>'Valori assoluti'!P36/'Valori assoluti'!$V$36*100</f>
        <v>4.4140710123855484</v>
      </c>
      <c r="Q36" s="12">
        <f>'Valori assoluti'!Q36/'Valori assoluti'!$V$36*100</f>
        <v>4.4125705997720805</v>
      </c>
      <c r="R36" s="12">
        <f>'Valori assoluti'!R36/'Valori assoluti'!$V$36*100</f>
        <v>4.3900644105700497</v>
      </c>
      <c r="S36" s="12">
        <f>'Valori assoluti'!S36/'Valori assoluti'!$V$36*100</f>
        <v>4.3670580838301962</v>
      </c>
      <c r="T36" s="12">
        <f>'Valori assoluti'!T36/'Valori assoluti'!$V$36*100</f>
        <v>4.3505535450820405</v>
      </c>
      <c r="U36" s="12">
        <f>'Valori assoluti'!U36/'Valori assoluti'!$V$36*100</f>
        <v>4.3214741196686228</v>
      </c>
      <c r="V36" s="12">
        <f t="shared" si="0"/>
        <v>100</v>
      </c>
    </row>
    <row r="37" spans="1:22" ht="14.95" thickBot="1">
      <c r="A37" s="139" t="s">
        <v>0</v>
      </c>
      <c r="B37" s="2" t="s">
        <v>2</v>
      </c>
      <c r="C37" s="12">
        <f>'Valori assoluti'!C37/'Valori assoluti'!$V$37*100</f>
        <v>8.1141654850660938</v>
      </c>
      <c r="D37" s="12">
        <f>'Valori assoluti'!D37/'Valori assoluti'!$V$37*100</f>
        <v>7.981521291680008</v>
      </c>
      <c r="E37" s="12">
        <f>'Valori assoluti'!E37/'Valori assoluti'!$V$37*100</f>
        <v>7.5046882861455426</v>
      </c>
      <c r="F37" s="12">
        <f>'Valori assoluti'!F37/'Valori assoluti'!$V$37*100</f>
        <v>7.0004116543932664</v>
      </c>
      <c r="G37" s="12">
        <f>'Valori assoluti'!G37/'Valori assoluti'!$V$37*100</f>
        <v>6.6527923889676623</v>
      </c>
      <c r="H37" s="12">
        <f>'Valori assoluti'!H37/'Valori assoluti'!$V$37*100</f>
        <v>6.4824132095320852</v>
      </c>
      <c r="I37" s="12">
        <f>'Valori assoluti'!I37/'Valori assoluti'!$V$37*100</f>
        <v>5.8672185884828245</v>
      </c>
      <c r="J37" s="12">
        <f>'Valori assoluti'!J37/'Valori assoluti'!$V$37*100</f>
        <v>5.4098248181859763</v>
      </c>
      <c r="K37" s="12">
        <f>'Valori assoluti'!K37/'Valori assoluti'!$V$37*100</f>
        <v>4.8449435118693689</v>
      </c>
      <c r="L37" s="12">
        <f>'Valori assoluti'!L37/'Valori assoluti'!$V$37*100</f>
        <v>4.7042949275030876</v>
      </c>
      <c r="M37" s="12">
        <f>'Valori assoluti'!M37/'Valori assoluti'!$V$37*100</f>
        <v>4.4138498833645885</v>
      </c>
      <c r="N37" s="12">
        <f>'Valori assoluti'!N37/'Valori assoluti'!$V$37*100</f>
        <v>4.2914970498101814</v>
      </c>
      <c r="O37" s="12">
        <f>'Valori assoluti'!O37/'Valori assoluti'!$V$37*100</f>
        <v>3.8889905319489548</v>
      </c>
      <c r="P37" s="12">
        <f>'Valori assoluti'!P37/'Valori assoluti'!$V$37*100</f>
        <v>3.8661208434341123</v>
      </c>
      <c r="Q37" s="12">
        <f>'Valori assoluti'!Q37/'Valori assoluti'!$V$37*100</f>
        <v>3.9198646114439919</v>
      </c>
      <c r="R37" s="12">
        <f>'Valori assoluti'!R37/'Valori assoluti'!$V$37*100</f>
        <v>3.7540593697113844</v>
      </c>
      <c r="S37" s="12">
        <f>'Valori assoluti'!S37/'Valori assoluti'!$V$37*100</f>
        <v>3.8626903901568856</v>
      </c>
      <c r="T37" s="12">
        <f>'Valori assoluti'!T37/'Valori assoluti'!$V$37*100</f>
        <v>3.8123770754242328</v>
      </c>
      <c r="U37" s="12">
        <f>'Valori assoluti'!U37/'Valori assoluti'!$V$37*100</f>
        <v>3.6282760828797516</v>
      </c>
      <c r="V37" s="12">
        <f t="shared" si="0"/>
        <v>100</v>
      </c>
    </row>
    <row r="38" spans="1:22" ht="14.95" thickBot="1">
      <c r="A38" s="140"/>
      <c r="B38" s="2" t="s">
        <v>3</v>
      </c>
      <c r="C38" s="12">
        <f>'Valori assoluti'!C38/'Valori assoluti'!$V$38*100</f>
        <v>6.5915685855213502</v>
      </c>
      <c r="D38" s="12">
        <f>'Valori assoluti'!D38/'Valori assoluti'!$V$38*100</f>
        <v>6.6834973105638751</v>
      </c>
      <c r="E38" s="12">
        <f>'Valori assoluti'!E38/'Valori assoluti'!$V$38*100</f>
        <v>6.2947161466642827</v>
      </c>
      <c r="F38" s="12">
        <f>'Valori assoluti'!F38/'Valori assoluti'!$V$38*100</f>
        <v>6.059932372525707</v>
      </c>
      <c r="G38" s="12">
        <f>'Valori assoluti'!G38/'Valori assoluti'!$V$38*100</f>
        <v>5.9129982732020707</v>
      </c>
      <c r="H38" s="12">
        <f>'Valori assoluti'!H38/'Valori assoluti'!$V$38*100</f>
        <v>5.879394668946226</v>
      </c>
      <c r="I38" s="12">
        <f>'Valori assoluti'!I38/'Valori assoluti'!$V$38*100</f>
        <v>5.7539329725522306</v>
      </c>
      <c r="J38" s="12">
        <f>'Valori assoluti'!J38/'Valori assoluti'!$V$38*100</f>
        <v>5.487099518054035</v>
      </c>
      <c r="K38" s="12">
        <f>'Valori assoluti'!K38/'Valori assoluti'!$V$38*100</f>
        <v>5.4256312330227194</v>
      </c>
      <c r="L38" s="12">
        <f>'Valori assoluti'!L38/'Valori assoluti'!$V$38*100</f>
        <v>5.3808146551975318</v>
      </c>
      <c r="M38" s="12">
        <f>'Valori assoluti'!M38/'Valori assoluti'!$V$38*100</f>
        <v>5.1565375255845627</v>
      </c>
      <c r="N38" s="12">
        <f>'Valori assoluti'!N38/'Valori assoluti'!$V$38*100</f>
        <v>4.712344848203708</v>
      </c>
      <c r="O38" s="12">
        <f>'Valori assoluti'!O38/'Valori assoluti'!$V$38*100</f>
        <v>4.5574645471380171</v>
      </c>
      <c r="P38" s="12">
        <f>'Valori assoluti'!P38/'Valori assoluti'!$V$38*100</f>
        <v>4.4348105086928795</v>
      </c>
      <c r="Q38" s="12">
        <f>'Valori assoluti'!Q38/'Valori assoluti'!$V$38*100</f>
        <v>4.3601691869958463</v>
      </c>
      <c r="R38" s="12">
        <f>'Valori assoluti'!R38/'Valori assoluti'!$V$38*100</f>
        <v>4.3999884868365866</v>
      </c>
      <c r="S38" s="12">
        <f>'Valori assoluti'!S38/'Valori assoluti'!$V$38*100</f>
        <v>4.3571672885599595</v>
      </c>
      <c r="T38" s="12">
        <f>'Valori assoluti'!T38/'Valori assoluti'!$V$38*100</f>
        <v>4.2895186243959342</v>
      </c>
      <c r="U38" s="12">
        <f>'Valori assoluti'!U38/'Valori assoluti'!$V$38*100</f>
        <v>4.2624132473424812</v>
      </c>
      <c r="V38" s="12">
        <f t="shared" si="0"/>
        <v>100.00000000000001</v>
      </c>
    </row>
  </sheetData>
  <mergeCells count="20">
    <mergeCell ref="A1:P1"/>
    <mergeCell ref="A3:N3"/>
    <mergeCell ref="A27:A28"/>
    <mergeCell ref="A29:A30"/>
    <mergeCell ref="A31:A32"/>
    <mergeCell ref="A4:B4"/>
    <mergeCell ref="A5:A6"/>
    <mergeCell ref="A7:A8"/>
    <mergeCell ref="A9:A10"/>
    <mergeCell ref="A11:A12"/>
    <mergeCell ref="A13:A14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workbookViewId="0">
      <selection sqref="A1:P1"/>
    </sheetView>
  </sheetViews>
  <sheetFormatPr defaultRowHeight="14.3"/>
  <sheetData>
    <row r="1" spans="1:22" ht="15.65">
      <c r="A1" s="145" t="s">
        <v>92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7"/>
      <c r="R1" s="7"/>
      <c r="S1" s="77"/>
      <c r="T1" s="78"/>
      <c r="U1" s="105"/>
    </row>
    <row r="2" spans="1:22" ht="15.6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pans="1:22" ht="16.3" thickBot="1">
      <c r="A3" s="142" t="s">
        <v>20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142"/>
      <c r="Q3" s="8"/>
      <c r="R3" s="8"/>
      <c r="S3" s="8"/>
      <c r="T3" s="8"/>
      <c r="U3" s="8"/>
    </row>
    <row r="4" spans="1:22" ht="14.95" thickBot="1">
      <c r="A4" s="146"/>
      <c r="B4" s="147"/>
      <c r="C4" s="1">
        <v>2001</v>
      </c>
      <c r="D4" s="1">
        <v>2002</v>
      </c>
      <c r="E4" s="1">
        <v>2003</v>
      </c>
      <c r="F4" s="1">
        <v>2004</v>
      </c>
      <c r="G4" s="1">
        <v>2005</v>
      </c>
      <c r="H4" s="1">
        <v>2006</v>
      </c>
      <c r="I4" s="1">
        <v>2007</v>
      </c>
      <c r="J4" s="1">
        <v>2008</v>
      </c>
      <c r="K4" s="1">
        <v>2009</v>
      </c>
      <c r="L4" s="1">
        <v>2010</v>
      </c>
      <c r="M4" s="1">
        <v>2011</v>
      </c>
      <c r="N4" s="1">
        <v>2012</v>
      </c>
      <c r="O4" s="1">
        <v>2013</v>
      </c>
      <c r="P4" s="1">
        <v>2014</v>
      </c>
      <c r="Q4" s="1">
        <v>2015</v>
      </c>
      <c r="R4" s="1">
        <v>2016</v>
      </c>
      <c r="S4" s="1">
        <v>2017</v>
      </c>
      <c r="T4" s="1">
        <v>2018</v>
      </c>
      <c r="U4" s="1">
        <v>2019</v>
      </c>
      <c r="V4" s="1" t="s">
        <v>0</v>
      </c>
    </row>
    <row r="5" spans="1:22" ht="14.95" thickBot="1">
      <c r="A5" s="135" t="s">
        <v>1</v>
      </c>
      <c r="B5" s="2" t="s">
        <v>2</v>
      </c>
      <c r="C5" s="87">
        <v>7.27</v>
      </c>
      <c r="D5" s="87">
        <v>7.13</v>
      </c>
      <c r="E5" s="87">
        <v>8.0500000000000007</v>
      </c>
      <c r="F5" s="87">
        <v>7.14</v>
      </c>
      <c r="G5" s="87">
        <v>7.99</v>
      </c>
      <c r="H5" s="87">
        <v>7.09</v>
      </c>
      <c r="I5" s="87">
        <v>7.11</v>
      </c>
      <c r="J5" s="87">
        <v>7.72</v>
      </c>
      <c r="K5" s="87">
        <v>5.97</v>
      </c>
      <c r="L5" s="87">
        <v>7.15</v>
      </c>
      <c r="M5" s="87">
        <v>7.41</v>
      </c>
      <c r="N5" s="87">
        <v>6.61</v>
      </c>
      <c r="O5" s="10">
        <v>7.09</v>
      </c>
      <c r="P5" s="10">
        <v>7.31</v>
      </c>
      <c r="Q5" s="10">
        <f>'Valori assoluti'!Q5/'Valori assoluti'!$Q$37*100</f>
        <v>8.4305717619603282</v>
      </c>
      <c r="R5" s="10">
        <f>'Valori assoluti'!R5/'Valori assoluti'!$R$37*100</f>
        <v>7.0057873895826992</v>
      </c>
      <c r="S5" s="10">
        <f>'Valori assoluti'!S5/'Valori assoluti'!$S$37*100</f>
        <v>7.0751924215512147</v>
      </c>
      <c r="T5" s="10">
        <f>'Valori assoluti'!T5/'Valori assoluti'!$T$37*100</f>
        <v>8.2183563287342523</v>
      </c>
      <c r="U5" s="10">
        <f>'Valori assoluti'!U5/'Valori assoluti'!$T$37*100</f>
        <v>6.9886022795440912</v>
      </c>
      <c r="V5" s="10">
        <f>'Valori assoluti'!V5/'Valori assoluti'!$V$37*100</f>
        <v>7.3297351690069981</v>
      </c>
    </row>
    <row r="6" spans="1:22" ht="14.95" thickBot="1">
      <c r="A6" s="136"/>
      <c r="B6" s="2" t="s">
        <v>3</v>
      </c>
      <c r="C6" s="87">
        <v>7.47</v>
      </c>
      <c r="D6" s="87">
        <v>7.45</v>
      </c>
      <c r="E6" s="87">
        <v>7.94</v>
      </c>
      <c r="F6" s="87">
        <v>7.48</v>
      </c>
      <c r="G6" s="87">
        <v>7.01</v>
      </c>
      <c r="H6" s="87">
        <v>7.28</v>
      </c>
      <c r="I6" s="87">
        <v>7.63</v>
      </c>
      <c r="J6" s="87">
        <v>7.64</v>
      </c>
      <c r="K6" s="87">
        <v>6.98</v>
      </c>
      <c r="L6" s="87">
        <v>7.43</v>
      </c>
      <c r="M6" s="87">
        <v>6.95</v>
      </c>
      <c r="N6" s="87">
        <v>7.54</v>
      </c>
      <c r="O6" s="10">
        <v>7.52</v>
      </c>
      <c r="P6" s="10">
        <v>7.5</v>
      </c>
      <c r="Q6" s="10">
        <f>'Valori assoluti'!Q6/'Valori assoluti'!$Q$38*100</f>
        <v>7.4554511582698852</v>
      </c>
      <c r="R6" s="10">
        <f>'Valori assoluti'!R6/'Valori assoluti'!$R$38*100</f>
        <v>7.4999498344536963</v>
      </c>
      <c r="S6" s="10">
        <f>'Valori assoluti'!S6/'Valori assoluti'!$S$38*100</f>
        <v>6.770010131712259</v>
      </c>
      <c r="T6" s="10">
        <f>'Valori assoluti'!T6/'Valori assoluti'!$T$38*100</f>
        <v>7.2592098600768153</v>
      </c>
      <c r="U6" s="10">
        <f>'Valori assoluti'!U6/'Valori assoluti'!$T$38*100</f>
        <v>7.1731729506543331</v>
      </c>
      <c r="V6" s="10">
        <f>'Valori assoluti'!V6/'Valori assoluti'!$V$38*100</f>
        <v>7.3804321780203459</v>
      </c>
    </row>
    <row r="7" spans="1:22" ht="14.95" thickBot="1">
      <c r="A7" s="135" t="s">
        <v>4</v>
      </c>
      <c r="B7" s="2" t="s">
        <v>2</v>
      </c>
      <c r="C7" s="87">
        <v>6.68</v>
      </c>
      <c r="D7" s="87">
        <v>5.95</v>
      </c>
      <c r="E7" s="87">
        <v>6.35</v>
      </c>
      <c r="F7" s="87">
        <v>6.14</v>
      </c>
      <c r="G7" s="87">
        <v>6.48</v>
      </c>
      <c r="H7" s="87">
        <v>6.28</v>
      </c>
      <c r="I7" s="87">
        <v>6.78</v>
      </c>
      <c r="J7" s="87">
        <v>7.21</v>
      </c>
      <c r="K7" s="87">
        <v>6.73</v>
      </c>
      <c r="L7" s="87">
        <v>6.85</v>
      </c>
      <c r="M7" s="87">
        <v>6.81</v>
      </c>
      <c r="N7" s="87">
        <v>5.36</v>
      </c>
      <c r="O7" s="10">
        <v>6.47</v>
      </c>
      <c r="P7" s="10">
        <v>6</v>
      </c>
      <c r="Q7" s="10">
        <f>'Valori assoluti'!Q7/'Valori assoluti'!$Q$37*100</f>
        <v>5.7176196032672113</v>
      </c>
      <c r="R7" s="10">
        <f>'Valori assoluti'!R7/'Valori assoluti'!$R$37*100</f>
        <v>7.340846786475784</v>
      </c>
      <c r="S7" s="10">
        <f>'Valori assoluti'!S7/'Valori assoluti'!$S$37*100</f>
        <v>5.8910597986974542</v>
      </c>
      <c r="T7" s="10">
        <f>'Valori assoluti'!T7/'Valori assoluti'!$T$37*100</f>
        <v>5.2789442111577687</v>
      </c>
      <c r="U7" s="10">
        <f>'Valori assoluti'!U7/'Valori assoluti'!$T$37*100</f>
        <v>6.2687462507498504</v>
      </c>
      <c r="V7" s="10">
        <f>'Valori assoluti'!V7/'Valori assoluti'!$V$37*100</f>
        <v>6.3794996112152944</v>
      </c>
    </row>
    <row r="8" spans="1:22" ht="14.95" thickBot="1">
      <c r="A8" s="136"/>
      <c r="B8" s="2" t="s">
        <v>3</v>
      </c>
      <c r="C8" s="87">
        <v>6.76</v>
      </c>
      <c r="D8" s="87">
        <v>6.58</v>
      </c>
      <c r="E8" s="87">
        <v>6.97</v>
      </c>
      <c r="F8" s="87">
        <v>7.11</v>
      </c>
      <c r="G8" s="87">
        <v>6.66</v>
      </c>
      <c r="H8" s="87">
        <v>6.71</v>
      </c>
      <c r="I8" s="87">
        <v>7.11</v>
      </c>
      <c r="J8" s="87">
        <v>7.58</v>
      </c>
      <c r="K8" s="87">
        <v>6.49</v>
      </c>
      <c r="L8" s="87">
        <v>6.88</v>
      </c>
      <c r="M8" s="87">
        <v>6.9</v>
      </c>
      <c r="N8" s="87">
        <v>6.22</v>
      </c>
      <c r="O8" s="10">
        <v>6.68</v>
      </c>
      <c r="P8" s="10">
        <v>6.94</v>
      </c>
      <c r="Q8" s="10">
        <f>'Valori assoluti'!Q8/'Valori assoluti'!$Q$38*100</f>
        <v>6.5498947027377286</v>
      </c>
      <c r="R8" s="10">
        <f>'Valori assoluti'!R8/'Valori assoluti'!$R$38*100</f>
        <v>7.2988863248720781</v>
      </c>
      <c r="S8" s="10">
        <f>'Valori assoluti'!S8/'Valori assoluti'!$S$38*100</f>
        <v>6.613171225937184</v>
      </c>
      <c r="T8" s="10">
        <f>'Valori assoluti'!T8/'Valori assoluti'!$T$38*100</f>
        <v>6.5433333744993192</v>
      </c>
      <c r="U8" s="10">
        <f>'Valori assoluti'!U8/'Valori assoluti'!$T$38*100</f>
        <v>6.6717712488524983</v>
      </c>
      <c r="V8" s="10">
        <f>'Valori assoluti'!V8/'Valori assoluti'!$V$38*100</f>
        <v>6.8138150191335702</v>
      </c>
    </row>
    <row r="9" spans="1:22" ht="14.95" thickBot="1">
      <c r="A9" s="135" t="s">
        <v>5</v>
      </c>
      <c r="B9" s="2" t="s">
        <v>2</v>
      </c>
      <c r="C9" s="87">
        <v>7.76</v>
      </c>
      <c r="D9" s="87">
        <v>7.89</v>
      </c>
      <c r="E9" s="87">
        <v>8.08</v>
      </c>
      <c r="F9" s="87">
        <v>6.83</v>
      </c>
      <c r="G9" s="87">
        <v>6.77</v>
      </c>
      <c r="H9" s="87">
        <v>6.7</v>
      </c>
      <c r="I9" s="87">
        <v>8.0299999999999994</v>
      </c>
      <c r="J9" s="87">
        <v>8.41</v>
      </c>
      <c r="K9" s="87">
        <v>7.53</v>
      </c>
      <c r="L9" s="87">
        <v>7.68</v>
      </c>
      <c r="M9" s="87">
        <v>6.68</v>
      </c>
      <c r="N9" s="87">
        <v>7.22</v>
      </c>
      <c r="O9" s="10">
        <v>7.06</v>
      </c>
      <c r="P9" s="10">
        <v>7.99</v>
      </c>
      <c r="Q9" s="10">
        <f>'Valori assoluti'!Q9/'Valori assoluti'!$Q$37*100</f>
        <v>6.7677946324387399</v>
      </c>
      <c r="R9" s="10">
        <f>'Valori assoluti'!R9/'Valori assoluti'!$R$37*100</f>
        <v>6.9144075540664023</v>
      </c>
      <c r="S9" s="10">
        <f>'Valori assoluti'!S9/'Valori assoluti'!$S$37*100</f>
        <v>7.8448786264061567</v>
      </c>
      <c r="T9" s="10">
        <f>'Valori assoluti'!T9/'Valori assoluti'!$T$37*100</f>
        <v>6.9286142771445709</v>
      </c>
      <c r="U9" s="10">
        <f>'Valori assoluti'!U9/'Valori assoluti'!$T$37*100</f>
        <v>9.2081583683263339</v>
      </c>
      <c r="V9" s="10">
        <f>'Valori assoluti'!V9/'Valori assoluti'!$V$37*100</f>
        <v>7.5126926771257372</v>
      </c>
    </row>
    <row r="10" spans="1:22" ht="14.95" thickBot="1">
      <c r="A10" s="136"/>
      <c r="B10" s="2" t="s">
        <v>3</v>
      </c>
      <c r="C10" s="87">
        <v>8.01</v>
      </c>
      <c r="D10" s="87">
        <v>8.07</v>
      </c>
      <c r="E10" s="87">
        <v>8.59</v>
      </c>
      <c r="F10" s="87">
        <v>7.81</v>
      </c>
      <c r="G10" s="87">
        <v>7.58</v>
      </c>
      <c r="H10" s="87">
        <v>7.63</v>
      </c>
      <c r="I10" s="87">
        <v>8.2799999999999994</v>
      </c>
      <c r="J10" s="87">
        <v>8.34</v>
      </c>
      <c r="K10" s="87">
        <v>8.18</v>
      </c>
      <c r="L10" s="87">
        <v>7.91</v>
      </c>
      <c r="M10" s="87">
        <v>7.64</v>
      </c>
      <c r="N10" s="87">
        <v>8.07</v>
      </c>
      <c r="O10" s="10">
        <v>7.73</v>
      </c>
      <c r="P10" s="10">
        <v>8.27</v>
      </c>
      <c r="Q10" s="10">
        <f>'Valori assoluti'!Q10/'Valori assoluti'!$Q$38*100</f>
        <v>7.7685080187915121</v>
      </c>
      <c r="R10" s="10">
        <f>'Valori assoluti'!R10/'Valori assoluti'!$R$38*100</f>
        <v>7.7664292164141671</v>
      </c>
      <c r="S10" s="10">
        <f>'Valori assoluti'!S10/'Valori assoluti'!$S$38*100</f>
        <v>8.404052684903748</v>
      </c>
      <c r="T10" s="10">
        <f>'Valori assoluti'!T10/'Valori assoluti'!$T$38*100</f>
        <v>7.4683330657544289</v>
      </c>
      <c r="U10" s="10">
        <f>'Valori assoluti'!U10/'Valori assoluti'!$T$38*100</f>
        <v>8.4077408518889012</v>
      </c>
      <c r="V10" s="10">
        <f>'Valori assoluti'!V10/'Valori assoluti'!$V$38*100</f>
        <v>8.0017898377968333</v>
      </c>
    </row>
    <row r="11" spans="1:22" ht="14.95" thickBot="1">
      <c r="A11" s="137" t="s">
        <v>6</v>
      </c>
      <c r="B11" s="2" t="s">
        <v>2</v>
      </c>
      <c r="C11" s="76">
        <v>21.72</v>
      </c>
      <c r="D11" s="76">
        <v>20.97</v>
      </c>
      <c r="E11" s="76">
        <v>22.47</v>
      </c>
      <c r="F11" s="76">
        <v>20.11</v>
      </c>
      <c r="G11" s="76">
        <v>21.24</v>
      </c>
      <c r="H11" s="76">
        <v>20.07</v>
      </c>
      <c r="I11" s="76">
        <v>21.93</v>
      </c>
      <c r="J11" s="76">
        <v>23.34</v>
      </c>
      <c r="K11" s="76">
        <v>20.23</v>
      </c>
      <c r="L11" s="76">
        <v>21.68</v>
      </c>
      <c r="M11" s="76">
        <v>20.91</v>
      </c>
      <c r="N11" s="76">
        <v>19.18</v>
      </c>
      <c r="O11" s="12">
        <v>20.61</v>
      </c>
      <c r="P11" s="12">
        <v>21.3</v>
      </c>
      <c r="Q11" s="12">
        <f>'Valori assoluti'!Q11/'Valori assoluti'!$Q$37*100</f>
        <v>20.915985997666279</v>
      </c>
      <c r="R11" s="12">
        <f>'Valori assoluti'!R11/'Valori assoluti'!$R$37*100</f>
        <v>21.261041730124887</v>
      </c>
      <c r="S11" s="12">
        <f>'Valori assoluti'!S11/'Valori assoluti'!$S$37*100</f>
        <v>20.811130846654827</v>
      </c>
      <c r="T11" s="12">
        <f>'Valori assoluti'!T11/'Valori assoluti'!$T$37*100</f>
        <v>20.425914817036592</v>
      </c>
      <c r="U11" s="12">
        <f>'Valori assoluti'!U11/'Valori assoluti'!$T$37*100</f>
        <v>22.465506898620276</v>
      </c>
      <c r="V11" s="12">
        <f>'Valori assoluti'!V11/'Valori assoluti'!$V$37*100</f>
        <v>21.221927457348031</v>
      </c>
    </row>
    <row r="12" spans="1:22" ht="14.95" thickBot="1">
      <c r="A12" s="138"/>
      <c r="B12" s="2" t="s">
        <v>3</v>
      </c>
      <c r="C12" s="76">
        <v>22.24</v>
      </c>
      <c r="D12" s="76">
        <v>22.09</v>
      </c>
      <c r="E12" s="76">
        <v>23.5</v>
      </c>
      <c r="F12" s="76">
        <v>22.4</v>
      </c>
      <c r="G12" s="76">
        <v>21.25</v>
      </c>
      <c r="H12" s="76">
        <v>21.61</v>
      </c>
      <c r="I12" s="76">
        <v>23.03</v>
      </c>
      <c r="J12" s="76">
        <v>23.56</v>
      </c>
      <c r="K12" s="76">
        <v>21.65</v>
      </c>
      <c r="L12" s="76">
        <v>22.22</v>
      </c>
      <c r="M12" s="76">
        <v>21.5</v>
      </c>
      <c r="N12" s="76">
        <v>21.82</v>
      </c>
      <c r="O12" s="12">
        <v>21.94</v>
      </c>
      <c r="P12" s="12">
        <v>22.7</v>
      </c>
      <c r="Q12" s="12">
        <f>'Valori assoluti'!Q12/'Valori assoluti'!$Q$38*100</f>
        <v>21.773853879799127</v>
      </c>
      <c r="R12" s="12">
        <f>'Valori assoluti'!R12/'Valori assoluti'!$R$38*100</f>
        <v>22.565265375739944</v>
      </c>
      <c r="S12" s="12">
        <f>'Valori assoluti'!S12/'Valori assoluti'!$S$38*100</f>
        <v>21.787234042553191</v>
      </c>
      <c r="T12" s="12">
        <f>'Valori assoluti'!T12/'Valori assoluti'!$T$38*100</f>
        <v>21.270876300330563</v>
      </c>
      <c r="U12" s="12">
        <f>'Valori assoluti'!U12/'Valori assoluti'!$T$38*100</f>
        <v>22.252685051395733</v>
      </c>
      <c r="V12" s="12">
        <f>'Valori assoluti'!V12/'Valori assoluti'!$V$38*100</f>
        <v>22.196037034950749</v>
      </c>
    </row>
    <row r="13" spans="1:22" ht="14.95" thickBot="1">
      <c r="A13" s="135" t="s">
        <v>7</v>
      </c>
      <c r="B13" s="2" t="s">
        <v>2</v>
      </c>
      <c r="C13" s="87">
        <v>7.34</v>
      </c>
      <c r="D13" s="87">
        <v>6.99</v>
      </c>
      <c r="E13" s="87">
        <v>8.01</v>
      </c>
      <c r="F13" s="87">
        <v>7.91</v>
      </c>
      <c r="G13" s="87">
        <v>7</v>
      </c>
      <c r="H13" s="87">
        <v>8.52</v>
      </c>
      <c r="I13" s="87">
        <v>9.06</v>
      </c>
      <c r="J13" s="87">
        <v>7.72</v>
      </c>
      <c r="K13" s="87">
        <v>6.99</v>
      </c>
      <c r="L13" s="87">
        <v>8.09</v>
      </c>
      <c r="M13" s="87">
        <v>8.5500000000000007</v>
      </c>
      <c r="N13" s="87">
        <v>8.1300000000000008</v>
      </c>
      <c r="O13" s="10">
        <v>7.09</v>
      </c>
      <c r="P13" s="10">
        <v>7.57</v>
      </c>
      <c r="Q13" s="10">
        <f>'Valori assoluti'!Q13/'Valori assoluti'!$Q$37*100</f>
        <v>7.1470245040840137</v>
      </c>
      <c r="R13" s="10">
        <f>'Valori assoluti'!R13/'Valori assoluti'!$R$37*100</f>
        <v>7.2190070057873896</v>
      </c>
      <c r="S13" s="10">
        <f>'Valori assoluti'!S13/'Valori assoluti'!$S$37*100</f>
        <v>8.4073416222616935</v>
      </c>
      <c r="T13" s="10">
        <f>'Valori assoluti'!T13/'Valori assoluti'!$T$37*100</f>
        <v>8.0683863227354529</v>
      </c>
      <c r="U13" s="10">
        <f>'Valori assoluti'!U13/'Valori assoluti'!$T$37*100</f>
        <v>6.2387522495500898</v>
      </c>
      <c r="V13" s="10">
        <f>'Valori assoluti'!V13/'Valori assoluti'!$V$37*100</f>
        <v>7.7105154827791251</v>
      </c>
    </row>
    <row r="14" spans="1:22" ht="14.95" thickBot="1">
      <c r="A14" s="136"/>
      <c r="B14" s="2" t="s">
        <v>3</v>
      </c>
      <c r="C14" s="87">
        <v>8.2200000000000006</v>
      </c>
      <c r="D14" s="87">
        <v>8.11</v>
      </c>
      <c r="E14" s="87">
        <v>8.58</v>
      </c>
      <c r="F14" s="87">
        <v>8.3800000000000008</v>
      </c>
      <c r="G14" s="87">
        <v>8.07</v>
      </c>
      <c r="H14" s="87">
        <v>8.2799999999999994</v>
      </c>
      <c r="I14" s="87">
        <v>8.65</v>
      </c>
      <c r="J14" s="87">
        <v>8.24</v>
      </c>
      <c r="K14" s="87">
        <v>8.2200000000000006</v>
      </c>
      <c r="L14" s="87">
        <v>8.7799999999999994</v>
      </c>
      <c r="M14" s="87">
        <v>8.85</v>
      </c>
      <c r="N14" s="87">
        <v>7.75</v>
      </c>
      <c r="O14" s="10">
        <v>7.95</v>
      </c>
      <c r="P14" s="10">
        <v>8.4700000000000006</v>
      </c>
      <c r="Q14" s="10">
        <f>'Valori assoluti'!Q14/'Valori assoluti'!$Q$38*100</f>
        <v>8.2520654462983956</v>
      </c>
      <c r="R14" s="10">
        <f>'Valori assoluti'!R14/'Valori assoluti'!$R$38*100</f>
        <v>8.3603892846393091</v>
      </c>
      <c r="S14" s="10">
        <f>'Valori assoluti'!S14/'Valori assoluti'!$S$38*100</f>
        <v>8.3683890577507594</v>
      </c>
      <c r="T14" s="10">
        <f>'Valori assoluti'!T14/'Valori assoluti'!$T$38*100</f>
        <v>8.2805379570968096</v>
      </c>
      <c r="U14" s="10">
        <f>'Valori assoluti'!U14/'Valori assoluti'!$T$38*100</f>
        <v>7.9252755033570859</v>
      </c>
      <c r="V14" s="10">
        <f>'Valori assoluti'!V14/'Valori assoluti'!$V$38*100</f>
        <v>8.3104556299104217</v>
      </c>
    </row>
    <row r="15" spans="1:22" ht="14.95" thickBot="1">
      <c r="A15" s="135" t="s">
        <v>8</v>
      </c>
      <c r="B15" s="2" t="s">
        <v>2</v>
      </c>
      <c r="C15" s="87">
        <v>8.2200000000000006</v>
      </c>
      <c r="D15" s="87">
        <v>8.2100000000000009</v>
      </c>
      <c r="E15" s="87">
        <v>9.49</v>
      </c>
      <c r="F15" s="87">
        <v>9.2899999999999991</v>
      </c>
      <c r="G15" s="87">
        <v>9.32</v>
      </c>
      <c r="H15" s="87">
        <v>8.6300000000000008</v>
      </c>
      <c r="I15" s="87">
        <v>8.93</v>
      </c>
      <c r="J15" s="87">
        <v>9.24</v>
      </c>
      <c r="K15" s="87">
        <v>9.75</v>
      </c>
      <c r="L15" s="87">
        <v>8.19</v>
      </c>
      <c r="M15" s="87">
        <v>9.51</v>
      </c>
      <c r="N15" s="87">
        <v>8.02</v>
      </c>
      <c r="O15" s="10">
        <v>8.5299999999999994</v>
      </c>
      <c r="P15" s="10">
        <v>8.07</v>
      </c>
      <c r="Q15" s="10">
        <f>'Valori assoluti'!Q15/'Valori assoluti'!$Q$37*100</f>
        <v>7.9929988331388566</v>
      </c>
      <c r="R15" s="10">
        <f>'Valori assoluti'!R15/'Valori assoluti'!$R$37*100</f>
        <v>8.3155650319829419</v>
      </c>
      <c r="S15" s="10">
        <f>'Valori assoluti'!S15/'Valori assoluti'!$S$37*100</f>
        <v>8.7625814091178214</v>
      </c>
      <c r="T15" s="10">
        <f>'Valori assoluti'!T15/'Valori assoluti'!$T$37*100</f>
        <v>7.438512297540492</v>
      </c>
      <c r="U15" s="10">
        <f>'Valori assoluti'!U15/'Valori assoluti'!$T$37*100</f>
        <v>6.8086382723455312</v>
      </c>
      <c r="V15" s="10">
        <f>'Valori assoluti'!V15/'Valori assoluti'!$V$37*100</f>
        <v>8.6596075561450849</v>
      </c>
    </row>
    <row r="16" spans="1:22" ht="14.95" thickBot="1">
      <c r="A16" s="136"/>
      <c r="B16" s="2" t="s">
        <v>3</v>
      </c>
      <c r="C16" s="87">
        <v>9.01</v>
      </c>
      <c r="D16" s="87">
        <v>9.01</v>
      </c>
      <c r="E16" s="87">
        <v>9.75</v>
      </c>
      <c r="F16" s="87">
        <v>9.34</v>
      </c>
      <c r="G16" s="87">
        <v>9.7200000000000006</v>
      </c>
      <c r="H16" s="87">
        <v>9.18</v>
      </c>
      <c r="I16" s="87">
        <v>9.2200000000000006</v>
      </c>
      <c r="J16" s="87">
        <v>9.0500000000000007</v>
      </c>
      <c r="K16" s="87">
        <v>9.57</v>
      </c>
      <c r="L16" s="87">
        <v>9.1</v>
      </c>
      <c r="M16" s="87">
        <v>9.66</v>
      </c>
      <c r="N16" s="87">
        <v>9.2100000000000009</v>
      </c>
      <c r="O16" s="10">
        <v>8.93</v>
      </c>
      <c r="P16" s="10">
        <v>9.2200000000000006</v>
      </c>
      <c r="Q16" s="10">
        <f>'Valori assoluti'!Q16/'Valori assoluti'!$Q$38*100</f>
        <v>9.0021059452454235</v>
      </c>
      <c r="R16" s="10">
        <f>'Valori assoluti'!R16/'Valori assoluti'!$R$38*100</f>
        <v>9.1068526136249623</v>
      </c>
      <c r="S16" s="10">
        <f>'Valori assoluti'!S16/'Valori assoluti'!$S$38*100</f>
        <v>9.1100303951367785</v>
      </c>
      <c r="T16" s="10">
        <f>'Valori assoluti'!T16/'Valori assoluti'!$T$38*100</f>
        <v>8.9799480485264631</v>
      </c>
      <c r="U16" s="10">
        <f>'Valori assoluti'!U16/'Valori assoluti'!$T$38*100</f>
        <v>8.2912411132929087</v>
      </c>
      <c r="V16" s="10">
        <f>'Valori assoluti'!V16/'Valori assoluti'!$V$38*100</f>
        <v>9.2057100346224843</v>
      </c>
    </row>
    <row r="17" spans="1:22" ht="14.95" thickBot="1">
      <c r="A17" s="135" t="s">
        <v>9</v>
      </c>
      <c r="B17" s="2" t="s">
        <v>2</v>
      </c>
      <c r="C17" s="87">
        <v>9.0500000000000007</v>
      </c>
      <c r="D17" s="87">
        <v>8.81</v>
      </c>
      <c r="E17" s="87">
        <v>10.92</v>
      </c>
      <c r="F17" s="87">
        <v>9.4600000000000009</v>
      </c>
      <c r="G17" s="87">
        <v>9.85</v>
      </c>
      <c r="H17" s="87">
        <v>9.51</v>
      </c>
      <c r="I17" s="87">
        <v>9.74</v>
      </c>
      <c r="J17" s="87">
        <v>9.7899999999999991</v>
      </c>
      <c r="K17" s="87">
        <v>8.7799999999999994</v>
      </c>
      <c r="L17" s="87">
        <v>9.92</v>
      </c>
      <c r="M17" s="87">
        <v>9.27</v>
      </c>
      <c r="N17" s="87">
        <v>9.81</v>
      </c>
      <c r="O17" s="10">
        <v>9.64</v>
      </c>
      <c r="P17" s="10">
        <v>9.7899999999999991</v>
      </c>
      <c r="Q17" s="10">
        <f>'Valori assoluti'!Q17/'Valori assoluti'!$Q$37*100</f>
        <v>8.8389731621936996</v>
      </c>
      <c r="R17" s="10">
        <f>'Valori assoluti'!R17/'Valori assoluti'!$R$37*100</f>
        <v>9.1989034419738047</v>
      </c>
      <c r="S17" s="10">
        <f>'Valori assoluti'!S17/'Valori assoluti'!$S$37*100</f>
        <v>9.769094138543517</v>
      </c>
      <c r="T17" s="10">
        <f>'Valori assoluti'!T17/'Valori assoluti'!$T$37*100</f>
        <v>8.6082783443311346</v>
      </c>
      <c r="U17" s="10">
        <f>'Valori assoluti'!U17/'Valori assoluti'!$T$37*100</f>
        <v>10.497900419916016</v>
      </c>
      <c r="V17" s="10">
        <f>'Valori assoluti'!V17/'Valori assoluti'!$V$37*100</f>
        <v>9.5652472213328448</v>
      </c>
    </row>
    <row r="18" spans="1:22" ht="14.95" thickBot="1">
      <c r="A18" s="136"/>
      <c r="B18" s="2" t="s">
        <v>3</v>
      </c>
      <c r="C18" s="87">
        <v>9.51</v>
      </c>
      <c r="D18" s="87">
        <v>9.0500000000000007</v>
      </c>
      <c r="E18" s="87">
        <v>9.99</v>
      </c>
      <c r="F18" s="87">
        <v>9.4700000000000006</v>
      </c>
      <c r="G18" s="87">
        <v>9.61</v>
      </c>
      <c r="H18" s="87">
        <v>9.44</v>
      </c>
      <c r="I18" s="87">
        <v>9.36</v>
      </c>
      <c r="J18" s="87">
        <v>8.99</v>
      </c>
      <c r="K18" s="87">
        <v>9.2200000000000006</v>
      </c>
      <c r="L18" s="87">
        <v>9.24</v>
      </c>
      <c r="M18" s="87">
        <v>9.18</v>
      </c>
      <c r="N18" s="87">
        <v>9.83</v>
      </c>
      <c r="O18" s="10">
        <v>9.58</v>
      </c>
      <c r="P18" s="10">
        <v>9.1300000000000008</v>
      </c>
      <c r="Q18" s="10">
        <f>'Valori assoluti'!Q18/'Valori assoluti'!$Q$38*100</f>
        <v>9.1596468491819216</v>
      </c>
      <c r="R18" s="10">
        <f>'Valori assoluti'!R18/'Valori assoluti'!$R$38*100</f>
        <v>8.9290659175278417</v>
      </c>
      <c r="S18" s="10">
        <f>'Valori assoluti'!S18/'Valori assoluti'!$S$38*100</f>
        <v>9.6028368794326244</v>
      </c>
      <c r="T18" s="10">
        <f>'Valori assoluti'!T18/'Valori assoluti'!$T$38*100</f>
        <v>9.6838863983467736</v>
      </c>
      <c r="U18" s="10">
        <f>'Valori assoluti'!U18/'Valori assoluti'!$T$38*100</f>
        <v>9.6917079355669991</v>
      </c>
      <c r="V18" s="10">
        <f>'Valori assoluti'!V18/'Valori assoluti'!$V$38*100</f>
        <v>9.4071550778966166</v>
      </c>
    </row>
    <row r="19" spans="1:22" ht="14.95" thickBot="1">
      <c r="A19" s="137" t="s">
        <v>10</v>
      </c>
      <c r="B19" s="2" t="s">
        <v>2</v>
      </c>
      <c r="C19" s="76">
        <v>24.61</v>
      </c>
      <c r="D19" s="76">
        <v>24.01</v>
      </c>
      <c r="E19" s="76">
        <v>28.43</v>
      </c>
      <c r="F19" s="76">
        <v>26.66</v>
      </c>
      <c r="G19" s="76">
        <v>26.16</v>
      </c>
      <c r="H19" s="76">
        <v>26.65</v>
      </c>
      <c r="I19" s="76">
        <v>27.73</v>
      </c>
      <c r="J19" s="76">
        <v>26.74</v>
      </c>
      <c r="K19" s="76">
        <v>25.51</v>
      </c>
      <c r="L19" s="76">
        <v>26.2</v>
      </c>
      <c r="M19" s="76">
        <v>27.33</v>
      </c>
      <c r="N19" s="76">
        <v>25.95</v>
      </c>
      <c r="O19" s="12">
        <v>25.26</v>
      </c>
      <c r="P19" s="12">
        <v>25.44</v>
      </c>
      <c r="Q19" s="12">
        <f>'Valori assoluti'!Q19/'Valori assoluti'!$Q$37*100</f>
        <v>23.978996499416567</v>
      </c>
      <c r="R19" s="12">
        <f>'Valori assoluti'!R19/'Valori assoluti'!$R$37*100</f>
        <v>24.733475479744136</v>
      </c>
      <c r="S19" s="12">
        <f>'Valori assoluti'!S19/'Valori assoluti'!$S$37*100</f>
        <v>26.93901716992303</v>
      </c>
      <c r="T19" s="12">
        <f>'Valori assoluti'!T19/'Valori assoluti'!$T$37*100</f>
        <v>24.11517696460708</v>
      </c>
      <c r="U19" s="12">
        <f>'Valori assoluti'!U19/'Valori assoluti'!$T$37*100</f>
        <v>23.545290941811636</v>
      </c>
      <c r="V19" s="12">
        <f>'Valori assoluti'!V19/'Valori assoluti'!$V$37*100</f>
        <v>25.935370260257056</v>
      </c>
    </row>
    <row r="20" spans="1:22" ht="14.95" thickBot="1">
      <c r="A20" s="138"/>
      <c r="B20" s="2" t="s">
        <v>3</v>
      </c>
      <c r="C20" s="76">
        <v>26.73</v>
      </c>
      <c r="D20" s="76">
        <v>26.17</v>
      </c>
      <c r="E20" s="76">
        <v>28.32</v>
      </c>
      <c r="F20" s="76">
        <v>27.19</v>
      </c>
      <c r="G20" s="76">
        <v>27.41</v>
      </c>
      <c r="H20" s="76">
        <v>26.9</v>
      </c>
      <c r="I20" s="76">
        <v>27.23</v>
      </c>
      <c r="J20" s="76">
        <v>26.28</v>
      </c>
      <c r="K20" s="76">
        <v>27</v>
      </c>
      <c r="L20" s="76">
        <v>27.12</v>
      </c>
      <c r="M20" s="76">
        <v>27.69</v>
      </c>
      <c r="N20" s="76">
        <v>26.79</v>
      </c>
      <c r="O20" s="12">
        <v>26.47</v>
      </c>
      <c r="P20" s="12">
        <v>26.82</v>
      </c>
      <c r="Q20" s="12">
        <f>'Valori assoluti'!Q20/'Valori assoluti'!$Q$38*100</f>
        <v>26.413818240725739</v>
      </c>
      <c r="R20" s="12">
        <f>'Valori assoluti'!R20/'Valori assoluti'!$R$38*100</f>
        <v>26.396307815792113</v>
      </c>
      <c r="S20" s="12">
        <f>'Valori assoluti'!S20/'Valori assoluti'!$S$38*100</f>
        <v>27.081256332320162</v>
      </c>
      <c r="T20" s="12">
        <f>'Valori assoluti'!T20/'Valori assoluti'!$T$38*100</f>
        <v>26.944372403970046</v>
      </c>
      <c r="U20" s="12">
        <f>'Valori assoluti'!U20/'Valori assoluti'!$T$38*100</f>
        <v>25.908224552216996</v>
      </c>
      <c r="V20" s="12">
        <f>'Valori assoluti'!V20/'Valori assoluti'!$V$38*100</f>
        <v>26.923320742429517</v>
      </c>
    </row>
    <row r="21" spans="1:22" ht="14.95" thickBot="1">
      <c r="A21" s="135" t="s">
        <v>11</v>
      </c>
      <c r="B21" s="2" t="s">
        <v>2</v>
      </c>
      <c r="C21" s="87">
        <v>10.15</v>
      </c>
      <c r="D21" s="87">
        <v>10.92</v>
      </c>
      <c r="E21" s="87">
        <v>9.33</v>
      </c>
      <c r="F21" s="87">
        <v>10.49</v>
      </c>
      <c r="G21" s="87">
        <v>11.33</v>
      </c>
      <c r="H21" s="87">
        <v>10.32</v>
      </c>
      <c r="I21" s="87">
        <v>11.56</v>
      </c>
      <c r="J21" s="87">
        <v>10.29</v>
      </c>
      <c r="K21" s="87">
        <v>11.75</v>
      </c>
      <c r="L21" s="87">
        <v>11.01</v>
      </c>
      <c r="M21" s="87">
        <v>9.33</v>
      </c>
      <c r="N21" s="87">
        <v>11.3</v>
      </c>
      <c r="O21" s="10">
        <v>9.8800000000000008</v>
      </c>
      <c r="P21" s="10">
        <v>8.75</v>
      </c>
      <c r="Q21" s="10">
        <f>'Valori assoluti'!Q21/'Valori assoluti'!$Q$37*100</f>
        <v>11.493582263710618</v>
      </c>
      <c r="R21" s="10">
        <f>'Valori assoluti'!R21/'Valori assoluti'!$R$37*100</f>
        <v>11.17879987816022</v>
      </c>
      <c r="S21" s="10">
        <f>'Valori assoluti'!S21/'Valori assoluti'!$S$37*100</f>
        <v>10.0947306098283</v>
      </c>
      <c r="T21" s="10">
        <f>'Valori assoluti'!T21/'Valori assoluti'!$T$37*100</f>
        <v>10.677864427114576</v>
      </c>
      <c r="U21" s="10">
        <f>'Valori assoluti'!U21/'Valori assoluti'!$T$37*100</f>
        <v>10.137972405518896</v>
      </c>
      <c r="V21" s="10">
        <f>'Valori assoluti'!V21/'Valori assoluti'!$V$37*100</f>
        <v>10.546356858619585</v>
      </c>
    </row>
    <row r="22" spans="1:22" ht="14.95" thickBot="1">
      <c r="A22" s="136"/>
      <c r="B22" s="2" t="s">
        <v>3</v>
      </c>
      <c r="C22" s="87">
        <v>9.68</v>
      </c>
      <c r="D22" s="87">
        <v>9.58</v>
      </c>
      <c r="E22" s="87">
        <v>8.8000000000000007</v>
      </c>
      <c r="F22" s="87">
        <v>9.6999999999999993</v>
      </c>
      <c r="G22" s="87">
        <v>9.82</v>
      </c>
      <c r="H22" s="87">
        <v>9.74</v>
      </c>
      <c r="I22" s="87">
        <v>10.050000000000001</v>
      </c>
      <c r="J22" s="87">
        <v>9.6300000000000008</v>
      </c>
      <c r="K22" s="87">
        <v>10</v>
      </c>
      <c r="L22" s="87">
        <v>9.9499999999999993</v>
      </c>
      <c r="M22" s="87">
        <v>9.61</v>
      </c>
      <c r="N22" s="87">
        <v>10.01</v>
      </c>
      <c r="O22" s="10">
        <v>9.7200000000000006</v>
      </c>
      <c r="P22" s="10">
        <v>9.2799999999999994</v>
      </c>
      <c r="Q22" s="10">
        <f>'Valori assoluti'!Q22/'Valori assoluti'!$Q$38*100</f>
        <v>10.02794427344889</v>
      </c>
      <c r="R22" s="10">
        <f>'Valori assoluti'!R22/'Valori assoluti'!$R$38*100</f>
        <v>9.7445570382261462</v>
      </c>
      <c r="S22" s="10">
        <f>'Valori assoluti'!S22/'Valori assoluti'!$S$38*100</f>
        <v>9.7698074974670721</v>
      </c>
      <c r="T22" s="10">
        <f>'Valori assoluti'!T22/'Valori assoluti'!$T$38*100</f>
        <v>9.8386705033365036</v>
      </c>
      <c r="U22" s="10">
        <f>'Valori assoluti'!U22/'Valori assoluti'!$T$38*100</f>
        <v>9.4533568802769636</v>
      </c>
      <c r="V22" s="10">
        <f>'Valori assoluti'!V22/'Valori assoluti'!$V$38*100</f>
        <v>9.6996812513607864</v>
      </c>
    </row>
    <row r="23" spans="1:22" ht="14.95" thickBot="1">
      <c r="A23" s="135" t="s">
        <v>12</v>
      </c>
      <c r="B23" s="2" t="s">
        <v>2</v>
      </c>
      <c r="C23" s="87">
        <v>9.57</v>
      </c>
      <c r="D23" s="87">
        <v>8.91</v>
      </c>
      <c r="E23" s="87">
        <v>8.1999999999999993</v>
      </c>
      <c r="F23" s="87">
        <v>9.56</v>
      </c>
      <c r="G23" s="87">
        <v>9.8800000000000008</v>
      </c>
      <c r="H23" s="87">
        <v>8.7100000000000009</v>
      </c>
      <c r="I23" s="87">
        <v>9.35</v>
      </c>
      <c r="J23" s="87">
        <v>9.5500000000000007</v>
      </c>
      <c r="K23" s="87">
        <v>9.84</v>
      </c>
      <c r="L23" s="87">
        <v>9.1199999999999992</v>
      </c>
      <c r="M23" s="87">
        <v>10</v>
      </c>
      <c r="N23" s="87">
        <v>10.18</v>
      </c>
      <c r="O23" s="10">
        <v>10.23</v>
      </c>
      <c r="P23" s="10">
        <v>9.49</v>
      </c>
      <c r="Q23" s="10">
        <f>'Valori assoluti'!Q23/'Valori assoluti'!$Q$37*100</f>
        <v>9.7724620770128343</v>
      </c>
      <c r="R23" s="10">
        <f>'Valori assoluti'!R23/'Valori assoluti'!$R$37*100</f>
        <v>10.295461468169357</v>
      </c>
      <c r="S23" s="10">
        <f>'Valori assoluti'!S23/'Valori assoluti'!$S$37*100</f>
        <v>9.7098875074008291</v>
      </c>
      <c r="T23" s="10">
        <f>'Valori assoluti'!T23/'Valori assoluti'!$T$37*100</f>
        <v>10.947810437912416</v>
      </c>
      <c r="U23" s="10">
        <f>'Valori assoluti'!U23/'Valori assoluti'!$T$37*100</f>
        <v>8.9982003599280151</v>
      </c>
      <c r="V23" s="10">
        <f>'Valori assoluti'!V23/'Valori assoluti'!$V$37*100</f>
        <v>9.5137904221744485</v>
      </c>
    </row>
    <row r="24" spans="1:22" ht="14.95" thickBot="1">
      <c r="A24" s="136"/>
      <c r="B24" s="2" t="s">
        <v>3</v>
      </c>
      <c r="C24" s="87">
        <v>8.0399999999999991</v>
      </c>
      <c r="D24" s="87">
        <v>8.1199999999999992</v>
      </c>
      <c r="E24" s="87">
        <v>7.26</v>
      </c>
      <c r="F24" s="87">
        <v>7.79</v>
      </c>
      <c r="G24" s="87">
        <v>8.0500000000000007</v>
      </c>
      <c r="H24" s="87">
        <v>7.95</v>
      </c>
      <c r="I24" s="87">
        <v>7.53</v>
      </c>
      <c r="J24" s="87">
        <v>8.01</v>
      </c>
      <c r="K24" s="87">
        <v>8.19</v>
      </c>
      <c r="L24" s="87">
        <v>7.93</v>
      </c>
      <c r="M24" s="87">
        <v>8.42</v>
      </c>
      <c r="N24" s="87">
        <v>8.61</v>
      </c>
      <c r="O24" s="10">
        <v>8.2899999999999991</v>
      </c>
      <c r="P24" s="10">
        <v>8</v>
      </c>
      <c r="Q24" s="10">
        <f>'Valori assoluti'!Q24/'Valori assoluti'!$Q$38*100</f>
        <v>8.175522436416653</v>
      </c>
      <c r="R24" s="10">
        <f>'Valori assoluti'!R24/'Valori assoluti'!$R$38*100</f>
        <v>8.1637403431323357</v>
      </c>
      <c r="S24" s="10">
        <f>'Valori assoluti'!S24/'Valori assoluti'!$S$38*100</f>
        <v>8.3379939209726448</v>
      </c>
      <c r="T24" s="10">
        <f>'Valori assoluti'!T24/'Valori assoluti'!$T$38*100</f>
        <v>7.9936110390706361</v>
      </c>
      <c r="U24" s="10">
        <f>'Valori assoluti'!U24/'Valori assoluti'!$T$38*100</f>
        <v>8.2171423396276122</v>
      </c>
      <c r="V24" s="10">
        <f>'Valori assoluti'!V24/'Valori assoluti'!$V$38*100</f>
        <v>8.0360291381920419</v>
      </c>
    </row>
    <row r="25" spans="1:22" ht="14.95" thickBot="1">
      <c r="A25" s="135" t="s">
        <v>13</v>
      </c>
      <c r="B25" s="2" t="s">
        <v>2</v>
      </c>
      <c r="C25" s="87">
        <v>8.98</v>
      </c>
      <c r="D25" s="87">
        <v>8.18</v>
      </c>
      <c r="E25" s="87">
        <v>7.85</v>
      </c>
      <c r="F25" s="87">
        <v>8.0399999999999991</v>
      </c>
      <c r="G25" s="87">
        <v>7.56</v>
      </c>
      <c r="H25" s="87">
        <v>8.59</v>
      </c>
      <c r="I25" s="87">
        <v>8.4600000000000009</v>
      </c>
      <c r="J25" s="87">
        <v>7.5</v>
      </c>
      <c r="K25" s="87">
        <v>8.5</v>
      </c>
      <c r="L25" s="87">
        <v>8.39</v>
      </c>
      <c r="M25" s="87">
        <v>9.07</v>
      </c>
      <c r="N25" s="87">
        <v>8.98</v>
      </c>
      <c r="O25" s="10">
        <v>9.26</v>
      </c>
      <c r="P25" s="10">
        <v>8.43</v>
      </c>
      <c r="Q25" s="10">
        <f>'Valori assoluti'!Q25/'Valori assoluti'!$Q$37*100</f>
        <v>9.189031505250874</v>
      </c>
      <c r="R25" s="10">
        <f>'Valori assoluti'!R25/'Valori assoluti'!$R$37*100</f>
        <v>8.9856838257691134</v>
      </c>
      <c r="S25" s="10">
        <f>'Valori assoluti'!S25/'Valori assoluti'!$S$37*100</f>
        <v>8.5257548845470694</v>
      </c>
      <c r="T25" s="10">
        <f>'Valori assoluti'!T25/'Valori assoluti'!$T$37*100</f>
        <v>9.6580683863227357</v>
      </c>
      <c r="U25" s="10">
        <f>'Valori assoluti'!U25/'Valori assoluti'!$T$37*100</f>
        <v>7.6484703059388117</v>
      </c>
      <c r="V25" s="10">
        <f>'Valori assoluti'!V25/'Valori assoluti'!$V$37*100</f>
        <v>8.4594977816402146</v>
      </c>
    </row>
    <row r="26" spans="1:22" ht="14.95" thickBot="1">
      <c r="A26" s="136"/>
      <c r="B26" s="2" t="s">
        <v>3</v>
      </c>
      <c r="C26" s="87">
        <v>8.4</v>
      </c>
      <c r="D26" s="87">
        <v>8.36</v>
      </c>
      <c r="E26" s="87">
        <v>7.98</v>
      </c>
      <c r="F26" s="87">
        <v>8.31</v>
      </c>
      <c r="G26" s="87">
        <v>8.24</v>
      </c>
      <c r="H26" s="87">
        <v>8.51</v>
      </c>
      <c r="I26" s="87">
        <v>8.34</v>
      </c>
      <c r="J26" s="87">
        <v>8.23</v>
      </c>
      <c r="K26" s="87">
        <v>8.49</v>
      </c>
      <c r="L26" s="87">
        <v>8.39</v>
      </c>
      <c r="M26" s="87">
        <v>8.82</v>
      </c>
      <c r="N26" s="87">
        <v>8.2100000000000009</v>
      </c>
      <c r="O26" s="10">
        <v>8.7899999999999991</v>
      </c>
      <c r="P26" s="10">
        <v>8.59</v>
      </c>
      <c r="Q26" s="10">
        <f>'Valori assoluti'!Q26/'Valori assoluti'!$Q$38*100</f>
        <v>8.5971164749716511</v>
      </c>
      <c r="R26" s="10">
        <f>'Valori assoluti'!R26/'Valori assoluti'!$R$38*100</f>
        <v>8.4711548108758894</v>
      </c>
      <c r="S26" s="10">
        <f>'Valori assoluti'!S26/'Valori assoluti'!$S$38*100</f>
        <v>8.2528875379939208</v>
      </c>
      <c r="T26" s="10">
        <f>'Valori assoluti'!T26/'Valori assoluti'!$T$38*100</f>
        <v>8.8860896018837554</v>
      </c>
      <c r="U26" s="10">
        <f>'Valori assoluti'!U26/'Valori assoluti'!$T$38*100</f>
        <v>8.6378587101050144</v>
      </c>
      <c r="V26" s="10">
        <f>'Valori assoluti'!V26/'Valori assoluti'!$V$38*100</f>
        <v>8.4302137192762316</v>
      </c>
    </row>
    <row r="27" spans="1:22" ht="14.95" thickBot="1">
      <c r="A27" s="137" t="s">
        <v>14</v>
      </c>
      <c r="B27" s="2" t="s">
        <v>2</v>
      </c>
      <c r="C27" s="76">
        <v>28.69</v>
      </c>
      <c r="D27" s="76">
        <v>28.01</v>
      </c>
      <c r="E27" s="76">
        <v>25.37</v>
      </c>
      <c r="F27" s="76">
        <v>28.08</v>
      </c>
      <c r="G27" s="76">
        <v>28.77</v>
      </c>
      <c r="H27" s="76">
        <v>27.62</v>
      </c>
      <c r="I27" s="76">
        <v>29.37</v>
      </c>
      <c r="J27" s="76">
        <v>27.35</v>
      </c>
      <c r="K27" s="76">
        <v>30.09</v>
      </c>
      <c r="L27" s="76">
        <v>28.51</v>
      </c>
      <c r="M27" s="76">
        <v>28.39</v>
      </c>
      <c r="N27" s="76">
        <v>30.46</v>
      </c>
      <c r="O27" s="12">
        <v>29.37</v>
      </c>
      <c r="P27" s="12">
        <v>26.68</v>
      </c>
      <c r="Q27" s="12">
        <f>'Valori assoluti'!Q27/'Valori assoluti'!$Q$37*100</f>
        <v>30.455075845974328</v>
      </c>
      <c r="R27" s="12">
        <f>'Valori assoluti'!R27/'Valori assoluti'!$R$37*100</f>
        <v>30.459945172098692</v>
      </c>
      <c r="S27" s="12">
        <f>'Valori assoluti'!S27/'Valori assoluti'!$S$37*100</f>
        <v>28.330373001776199</v>
      </c>
      <c r="T27" s="12">
        <f>'Valori assoluti'!T27/'Valori assoluti'!$T$37*100</f>
        <v>31.283743251349733</v>
      </c>
      <c r="U27" s="12">
        <f>'Valori assoluti'!U27/'Valori assoluti'!$T$37*100</f>
        <v>26.784643071385723</v>
      </c>
      <c r="V27" s="12">
        <f>'Valori assoluti'!V27/'Valori assoluti'!$V$37*100</f>
        <v>28.51964506243425</v>
      </c>
    </row>
    <row r="28" spans="1:22" ht="14.95" thickBot="1">
      <c r="A28" s="138"/>
      <c r="B28" s="2" t="s">
        <v>3</v>
      </c>
      <c r="C28" s="76">
        <v>26.12</v>
      </c>
      <c r="D28" s="76">
        <v>26.06</v>
      </c>
      <c r="E28" s="76">
        <v>24.04</v>
      </c>
      <c r="F28" s="76">
        <v>25.79</v>
      </c>
      <c r="G28" s="76">
        <v>26.11</v>
      </c>
      <c r="H28" s="76">
        <v>26.2</v>
      </c>
      <c r="I28" s="76">
        <v>25.91</v>
      </c>
      <c r="J28" s="76">
        <v>25.87</v>
      </c>
      <c r="K28" s="76">
        <v>26.68</v>
      </c>
      <c r="L28" s="76">
        <v>26.27</v>
      </c>
      <c r="M28" s="76">
        <v>26.85</v>
      </c>
      <c r="N28" s="76">
        <v>26.83</v>
      </c>
      <c r="O28" s="12">
        <v>26.8</v>
      </c>
      <c r="P28" s="12">
        <v>25.87</v>
      </c>
      <c r="Q28" s="12">
        <f>'Valori assoluti'!Q28/'Valori assoluti'!$Q$38*100</f>
        <v>26.800583184837194</v>
      </c>
      <c r="R28" s="12">
        <f>'Valori assoluti'!R28/'Valori assoluti'!$R$38*100</f>
        <v>26.379452192234375</v>
      </c>
      <c r="S28" s="12">
        <f>'Valori assoluti'!S28/'Valori assoluti'!$S$38*100</f>
        <v>26.360688956433638</v>
      </c>
      <c r="T28" s="12">
        <f>'Valori assoluti'!T28/'Valori assoluti'!$T$38*100</f>
        <v>26.718371144290899</v>
      </c>
      <c r="U28" s="12">
        <f>'Valori assoluti'!U28/'Valori assoluti'!$T$38*100</f>
        <v>26.308357930009592</v>
      </c>
      <c r="V28" s="12">
        <f>'Valori assoluti'!V28/'Valori assoluti'!$V$38*100</f>
        <v>26.16592410882906</v>
      </c>
    </row>
    <row r="29" spans="1:22" ht="14.95" thickBot="1">
      <c r="A29" s="135" t="s">
        <v>15</v>
      </c>
      <c r="B29" s="2" t="s">
        <v>2</v>
      </c>
      <c r="C29" s="87">
        <v>8.43</v>
      </c>
      <c r="D29" s="87">
        <v>8.57</v>
      </c>
      <c r="E29" s="87">
        <v>8.6199999999999992</v>
      </c>
      <c r="F29" s="87">
        <v>7.89</v>
      </c>
      <c r="G29" s="87">
        <v>8.1300000000000008</v>
      </c>
      <c r="H29" s="87">
        <v>9.0299999999999994</v>
      </c>
      <c r="I29" s="87">
        <v>7.21</v>
      </c>
      <c r="J29" s="87">
        <v>7.72</v>
      </c>
      <c r="K29" s="87">
        <v>9.11</v>
      </c>
      <c r="L29" s="87">
        <v>8.07</v>
      </c>
      <c r="M29" s="87">
        <v>8.2100000000000009</v>
      </c>
      <c r="N29" s="87">
        <v>9.14</v>
      </c>
      <c r="O29" s="10">
        <v>8.6199999999999992</v>
      </c>
      <c r="P29" s="10">
        <v>9.73</v>
      </c>
      <c r="Q29" s="10">
        <f>'Valori assoluti'!Q29/'Valori assoluti'!$Q$37*100</f>
        <v>8.3722287047841313</v>
      </c>
      <c r="R29" s="10">
        <f>'Valori assoluti'!R29/'Valori assoluti'!$R$37*100</f>
        <v>8.406944867499238</v>
      </c>
      <c r="S29" s="10">
        <f>'Valori assoluti'!S29/'Valori assoluti'!$S$37*100</f>
        <v>8.4665482534043814</v>
      </c>
      <c r="T29" s="10">
        <f>'Valori assoluti'!T29/'Valori assoluti'!$T$37*100</f>
        <v>8.6082783443311346</v>
      </c>
      <c r="U29" s="10">
        <f>'Valori assoluti'!U29/'Valori assoluti'!$T$37*100</f>
        <v>8.0383923215356923</v>
      </c>
      <c r="V29" s="10">
        <f>'Valori assoluti'!V29/'Valori assoluti'!$V$37*100</f>
        <v>8.4263367332936916</v>
      </c>
    </row>
    <row r="30" spans="1:22" ht="14.95" thickBot="1">
      <c r="A30" s="136"/>
      <c r="B30" s="2" t="s">
        <v>3</v>
      </c>
      <c r="C30" s="87">
        <v>8.5500000000000007</v>
      </c>
      <c r="D30" s="87">
        <v>8.6</v>
      </c>
      <c r="E30" s="87">
        <v>8.4499999999999993</v>
      </c>
      <c r="F30" s="87">
        <v>8.43</v>
      </c>
      <c r="G30" s="87">
        <v>8.5500000000000007</v>
      </c>
      <c r="H30" s="87">
        <v>8.77</v>
      </c>
      <c r="I30" s="87">
        <v>8.4700000000000006</v>
      </c>
      <c r="J30" s="87">
        <v>8.74</v>
      </c>
      <c r="K30" s="87">
        <v>8.75</v>
      </c>
      <c r="L30" s="87">
        <v>8.8000000000000007</v>
      </c>
      <c r="M30" s="87">
        <v>8.74</v>
      </c>
      <c r="N30" s="87">
        <v>8.75</v>
      </c>
      <c r="O30" s="10">
        <v>8.5500000000000007</v>
      </c>
      <c r="P30" s="10">
        <v>8.64</v>
      </c>
      <c r="Q30" s="10">
        <f>'Valori assoluti'!Q30/'Valori assoluti'!$Q$38*100</f>
        <v>8.8437550623683787</v>
      </c>
      <c r="R30" s="10">
        <f>'Valori assoluti'!R30/'Valori assoluti'!$R$38*100</f>
        <v>8.7665295475067726</v>
      </c>
      <c r="S30" s="10">
        <f>'Valori assoluti'!S30/'Valori assoluti'!$S$38*100</f>
        <v>8.824316109422492</v>
      </c>
      <c r="T30" s="10">
        <f>'Valori assoluti'!T30/'Valori assoluti'!$T$38*100</f>
        <v>8.9251972879848847</v>
      </c>
      <c r="U30" s="10">
        <f>'Valori assoluti'!U30/'Valori assoluti'!$T$38*100</f>
        <v>8.8259872632441265</v>
      </c>
      <c r="V30" s="10">
        <f>'Valori assoluti'!V30/'Valori assoluti'!$V$38*100</f>
        <v>8.6704538852776825</v>
      </c>
    </row>
    <row r="31" spans="1:22" ht="14.95" thickBot="1">
      <c r="A31" s="135" t="s">
        <v>16</v>
      </c>
      <c r="B31" s="2" t="s">
        <v>2</v>
      </c>
      <c r="C31" s="87">
        <v>7.89</v>
      </c>
      <c r="D31" s="87">
        <v>8.4</v>
      </c>
      <c r="E31" s="87">
        <v>7.04</v>
      </c>
      <c r="F31" s="87">
        <v>9.08</v>
      </c>
      <c r="G31" s="87">
        <v>7.44</v>
      </c>
      <c r="H31" s="87">
        <v>7.94</v>
      </c>
      <c r="I31" s="87">
        <v>6.94</v>
      </c>
      <c r="J31" s="87">
        <v>7.27</v>
      </c>
      <c r="K31" s="87">
        <v>7.79</v>
      </c>
      <c r="L31" s="87">
        <v>7.1</v>
      </c>
      <c r="M31" s="87">
        <v>6.97</v>
      </c>
      <c r="N31" s="87">
        <v>7.43</v>
      </c>
      <c r="O31" s="10">
        <v>8.4700000000000006</v>
      </c>
      <c r="P31" s="10">
        <v>8.1</v>
      </c>
      <c r="Q31" s="10">
        <f>'Valori assoluti'!Q31/'Valori assoluti'!$Q$37*100</f>
        <v>7.6721120186697789</v>
      </c>
      <c r="R31" s="10">
        <f>'Valori assoluti'!R31/'Valori assoluti'!$R$37*100</f>
        <v>8.0718854706061531</v>
      </c>
      <c r="S31" s="10">
        <f>'Valori assoluti'!S31/'Valori assoluti'!$S$37*100</f>
        <v>7.6080521018354048</v>
      </c>
      <c r="T31" s="10">
        <f>'Valori assoluti'!T31/'Valori assoluti'!$T$37*100</f>
        <v>7.7384523095380926</v>
      </c>
      <c r="U31" s="10">
        <f>'Valori assoluti'!U31/'Valori assoluti'!$T$37*100</f>
        <v>6.65866826634673</v>
      </c>
      <c r="V31" s="10">
        <f>'Valori assoluti'!V31/'Valori assoluti'!$V$37*100</f>
        <v>7.7116589672048663</v>
      </c>
    </row>
    <row r="32" spans="1:22" ht="14.95" thickBot="1">
      <c r="A32" s="136"/>
      <c r="B32" s="2" t="s">
        <v>3</v>
      </c>
      <c r="C32" s="87">
        <v>8.49</v>
      </c>
      <c r="D32" s="87">
        <v>8.58</v>
      </c>
      <c r="E32" s="87">
        <v>7.78</v>
      </c>
      <c r="F32" s="87">
        <v>8.08</v>
      </c>
      <c r="G32" s="87">
        <v>8.42</v>
      </c>
      <c r="H32" s="87">
        <v>8.33</v>
      </c>
      <c r="I32" s="87">
        <v>7.74</v>
      </c>
      <c r="J32" s="87">
        <v>8.06</v>
      </c>
      <c r="K32" s="87">
        <v>8.09</v>
      </c>
      <c r="L32" s="87">
        <v>8.1999999999999993</v>
      </c>
      <c r="M32" s="87">
        <v>7.63</v>
      </c>
      <c r="N32" s="87">
        <v>8.07</v>
      </c>
      <c r="O32" s="10">
        <v>8.2200000000000006</v>
      </c>
      <c r="P32" s="10">
        <v>8.17</v>
      </c>
      <c r="Q32" s="10">
        <f>'Valori assoluti'!Q32/'Valori assoluti'!$Q$38*100</f>
        <v>8.0596954479183545</v>
      </c>
      <c r="R32" s="10">
        <f>'Valori assoluti'!R32/'Valori assoluti'!$R$38*100</f>
        <v>8.2050767532858426</v>
      </c>
      <c r="S32" s="10">
        <f>'Valori assoluti'!S32/'Valori assoluti'!$S$38*100</f>
        <v>8.1799392097264434</v>
      </c>
      <c r="T32" s="10">
        <f>'Valori assoluti'!T32/'Valori assoluti'!$T$38*100</f>
        <v>8.0356003441476371</v>
      </c>
      <c r="U32" s="10">
        <f>'Valori assoluti'!U32/'Valori assoluti'!$T$38*100</f>
        <v>8.1833862316245334</v>
      </c>
      <c r="V32" s="10">
        <f>'Valori assoluti'!V32/'Valori assoluti'!$V$38*100</f>
        <v>8.1434441275185261</v>
      </c>
    </row>
    <row r="33" spans="1:22" ht="14.95" thickBot="1">
      <c r="A33" s="135" t="s">
        <v>17</v>
      </c>
      <c r="B33" s="2" t="s">
        <v>2</v>
      </c>
      <c r="C33" s="87">
        <v>8.67</v>
      </c>
      <c r="D33" s="87">
        <v>10.039999999999999</v>
      </c>
      <c r="E33" s="87">
        <v>8.06</v>
      </c>
      <c r="F33" s="87">
        <v>8.18</v>
      </c>
      <c r="G33" s="87">
        <v>8.25</v>
      </c>
      <c r="H33" s="87">
        <v>8.68</v>
      </c>
      <c r="I33" s="87">
        <v>6.82</v>
      </c>
      <c r="J33" s="87">
        <v>7.59</v>
      </c>
      <c r="K33" s="87">
        <v>7.27</v>
      </c>
      <c r="L33" s="87">
        <v>8.43</v>
      </c>
      <c r="M33" s="87">
        <v>8.19</v>
      </c>
      <c r="N33" s="87">
        <v>7.83</v>
      </c>
      <c r="O33" s="10">
        <v>7.67</v>
      </c>
      <c r="P33" s="10">
        <v>8.75</v>
      </c>
      <c r="Q33" s="10">
        <f>'Valori assoluti'!Q33/'Valori assoluti'!$Q$37*100</f>
        <v>8.6056009334889154</v>
      </c>
      <c r="R33" s="10">
        <f>'Valori assoluti'!R33/'Valori assoluti'!$R$37*100</f>
        <v>7.0667072799268968</v>
      </c>
      <c r="S33" s="10">
        <f>'Valori assoluti'!S33/'Valori assoluti'!$S$37*100</f>
        <v>7.8448786264061567</v>
      </c>
      <c r="T33" s="10">
        <f>'Valori assoluti'!T33/'Valori assoluti'!$T$37*100</f>
        <v>7.8284343131373726</v>
      </c>
      <c r="U33" s="10">
        <f>'Valori assoluti'!U33/'Valori assoluti'!$T$37*100</f>
        <v>7.6784643071385714</v>
      </c>
      <c r="V33" s="10">
        <f>'Valori assoluti'!V33/'Valori assoluti'!$V$37*100</f>
        <v>8.1850615194621046</v>
      </c>
    </row>
    <row r="34" spans="1:22" ht="14.95" thickBot="1">
      <c r="A34" s="136"/>
      <c r="B34" s="2" t="s">
        <v>3</v>
      </c>
      <c r="C34" s="87">
        <v>7.86</v>
      </c>
      <c r="D34" s="87">
        <v>8.5</v>
      </c>
      <c r="E34" s="87">
        <v>7.91</v>
      </c>
      <c r="F34" s="87">
        <v>8.11</v>
      </c>
      <c r="G34" s="87">
        <v>8.27</v>
      </c>
      <c r="H34" s="87">
        <v>8.18</v>
      </c>
      <c r="I34" s="87">
        <v>7.62</v>
      </c>
      <c r="J34" s="87">
        <v>7.5</v>
      </c>
      <c r="K34" s="87">
        <v>7.83</v>
      </c>
      <c r="L34" s="87">
        <v>7.39</v>
      </c>
      <c r="M34" s="87">
        <v>7.59</v>
      </c>
      <c r="N34" s="87">
        <v>7.74</v>
      </c>
      <c r="O34" s="10">
        <v>8.02</v>
      </c>
      <c r="P34" s="10">
        <v>7.8</v>
      </c>
      <c r="Q34" s="10">
        <f>'Valori assoluti'!Q34/'Valori assoluti'!$Q$38*100</f>
        <v>8.1082941843512071</v>
      </c>
      <c r="R34" s="10">
        <f>'Valori assoluti'!R34/'Valori assoluti'!$R$38*100</f>
        <v>7.6873683154409553</v>
      </c>
      <c r="S34" s="10">
        <f>'Valori assoluti'!S34/'Valori assoluti'!$S$38*100</f>
        <v>7.7665653495440727</v>
      </c>
      <c r="T34" s="10">
        <f>'Valori assoluti'!T34/'Valori assoluti'!$T$38*100</f>
        <v>8.1055825192759716</v>
      </c>
      <c r="U34" s="10">
        <f>'Valori assoluti'!U34/'Valori assoluti'!$T$38*100</f>
        <v>7.889461096085526</v>
      </c>
      <c r="V34" s="10">
        <f>'Valori assoluti'!V34/'Valori assoluti'!$V$38*100</f>
        <v>7.9008201009944585</v>
      </c>
    </row>
    <row r="35" spans="1:22" ht="14.95" thickBot="1">
      <c r="A35" s="137" t="s">
        <v>18</v>
      </c>
      <c r="B35" s="2" t="s">
        <v>2</v>
      </c>
      <c r="C35" s="76">
        <v>24.99</v>
      </c>
      <c r="D35" s="76">
        <v>27.01</v>
      </c>
      <c r="E35" s="76">
        <v>23.72</v>
      </c>
      <c r="F35" s="76">
        <v>25.16</v>
      </c>
      <c r="G35" s="76">
        <v>23.82</v>
      </c>
      <c r="H35" s="76">
        <v>25.65</v>
      </c>
      <c r="I35" s="76">
        <v>20.97</v>
      </c>
      <c r="J35" s="76">
        <v>22.57</v>
      </c>
      <c r="K35" s="76">
        <v>24.17</v>
      </c>
      <c r="L35" s="76">
        <v>23.6</v>
      </c>
      <c r="M35" s="76">
        <v>23.37</v>
      </c>
      <c r="N35" s="76">
        <v>24.41</v>
      </c>
      <c r="O35" s="12">
        <v>24.76</v>
      </c>
      <c r="P35" s="12">
        <v>26.59</v>
      </c>
      <c r="Q35" s="12">
        <f>'Valori assoluti'!Q35/'Valori assoluti'!$Q$37*100</f>
        <v>24.649941656942822</v>
      </c>
      <c r="R35" s="12">
        <f>'Valori assoluti'!R35/'Valori assoluti'!$R$37*100</f>
        <v>23.545537618032284</v>
      </c>
      <c r="S35" s="12">
        <f>'Valori assoluti'!S35/'Valori assoluti'!$S$37*100</f>
        <v>23.919478981645945</v>
      </c>
      <c r="T35" s="12">
        <f>'Valori assoluti'!T35/'Valori assoluti'!$T$37*100</f>
        <v>24.175164967006598</v>
      </c>
      <c r="U35" s="12">
        <f>'Valori assoluti'!U35/'Valori assoluti'!$T$37*100</f>
        <v>22.375524895020995</v>
      </c>
      <c r="V35" s="31">
        <f>'Valori assoluti'!V35/'Valori assoluti'!$V$37*100</f>
        <v>24.323057219960663</v>
      </c>
    </row>
    <row r="36" spans="1:22" ht="14.95" thickBot="1">
      <c r="A36" s="138"/>
      <c r="B36" s="2" t="s">
        <v>3</v>
      </c>
      <c r="C36" s="76">
        <v>24.9</v>
      </c>
      <c r="D36" s="76">
        <v>25.68</v>
      </c>
      <c r="E36" s="76">
        <v>24.15</v>
      </c>
      <c r="F36" s="76">
        <v>24.62</v>
      </c>
      <c r="G36" s="76">
        <v>25.23</v>
      </c>
      <c r="H36" s="76">
        <v>25.29</v>
      </c>
      <c r="I36" s="76">
        <v>23.83</v>
      </c>
      <c r="J36" s="76">
        <v>24.29</v>
      </c>
      <c r="K36" s="76">
        <v>24.67</v>
      </c>
      <c r="L36" s="76">
        <v>24.39</v>
      </c>
      <c r="M36" s="76">
        <v>23.96</v>
      </c>
      <c r="N36" s="76">
        <v>24.56</v>
      </c>
      <c r="O36" s="12">
        <v>24.79</v>
      </c>
      <c r="P36" s="12">
        <v>24.6</v>
      </c>
      <c r="Q36" s="12">
        <f>'Valori assoluti'!Q36/'Valori assoluti'!$Q$38*100</f>
        <v>25.01174469463794</v>
      </c>
      <c r="R36" s="12">
        <f>'Valori assoluti'!R36/'Valori assoluti'!$R$38*100</f>
        <v>24.658974616233571</v>
      </c>
      <c r="S36" s="12">
        <f>'Valori assoluti'!S36/'Valori assoluti'!$S$38*100</f>
        <v>24.770820668693009</v>
      </c>
      <c r="T36" s="12">
        <f>'Valori assoluti'!T36/'Valori assoluti'!$T$38*100</f>
        <v>25.066380151408495</v>
      </c>
      <c r="U36" s="12">
        <f>'Valori assoluti'!U36/'Valori assoluti'!$T$38*100</f>
        <v>24.898834590954184</v>
      </c>
      <c r="V36" s="31">
        <f>'Valori assoluti'!V36/'Valori assoluti'!$V$38*100</f>
        <v>24.714718113790667</v>
      </c>
    </row>
    <row r="37" spans="1:22" ht="14.95" thickBot="1">
      <c r="A37" s="139" t="s">
        <v>0</v>
      </c>
      <c r="B37" s="2" t="s">
        <v>2</v>
      </c>
      <c r="C37" s="76">
        <v>100</v>
      </c>
      <c r="D37" s="76">
        <v>100</v>
      </c>
      <c r="E37" s="76">
        <v>100</v>
      </c>
      <c r="F37" s="76">
        <v>100</v>
      </c>
      <c r="G37" s="76">
        <v>100</v>
      </c>
      <c r="H37" s="76">
        <v>100</v>
      </c>
      <c r="I37" s="76">
        <v>100</v>
      </c>
      <c r="J37" s="76">
        <v>100</v>
      </c>
      <c r="K37" s="76">
        <v>100</v>
      </c>
      <c r="L37" s="76">
        <v>100</v>
      </c>
      <c r="M37" s="76">
        <v>100</v>
      </c>
      <c r="N37" s="76">
        <v>100</v>
      </c>
      <c r="O37" s="12">
        <v>100</v>
      </c>
      <c r="P37" s="12">
        <v>100</v>
      </c>
      <c r="Q37" s="12">
        <f>'Valori assoluti'!Q37/'Valori assoluti'!$Q$37*100</f>
        <v>100</v>
      </c>
      <c r="R37" s="12">
        <f>'Valori assoluti'!R37/'Valori assoluti'!$R$37*100</f>
        <v>100</v>
      </c>
      <c r="S37" s="12">
        <f>'Valori assoluti'!S37/'Valori assoluti'!$S$37*100</f>
        <v>100</v>
      </c>
      <c r="T37" s="12">
        <f>'Valori assoluti'!T37/'Valori assoluti'!$T$37*100</f>
        <v>100</v>
      </c>
      <c r="U37" s="12">
        <f>'Valori assoluti'!U37/'Valori assoluti'!$T$37*100</f>
        <v>95.170965806838637</v>
      </c>
      <c r="V37" s="11">
        <f>'Valori assoluti'!V37/'Valori assoluti'!$V$37*100</f>
        <v>100</v>
      </c>
    </row>
    <row r="38" spans="1:22" ht="14.95" thickBot="1">
      <c r="A38" s="140"/>
      <c r="B38" s="2" t="s">
        <v>3</v>
      </c>
      <c r="C38" s="76">
        <v>100</v>
      </c>
      <c r="D38" s="76">
        <v>100</v>
      </c>
      <c r="E38" s="76">
        <v>100</v>
      </c>
      <c r="F38" s="76">
        <v>100</v>
      </c>
      <c r="G38" s="76">
        <v>100</v>
      </c>
      <c r="H38" s="76">
        <v>100</v>
      </c>
      <c r="I38" s="76">
        <v>100</v>
      </c>
      <c r="J38" s="76">
        <v>100</v>
      </c>
      <c r="K38" s="76">
        <v>100</v>
      </c>
      <c r="L38" s="76">
        <v>100</v>
      </c>
      <c r="M38" s="76">
        <v>100</v>
      </c>
      <c r="N38" s="76">
        <v>100</v>
      </c>
      <c r="O38" s="12">
        <v>100</v>
      </c>
      <c r="P38" s="12">
        <v>100</v>
      </c>
      <c r="Q38" s="12">
        <f>'Valori assoluti'!Q38/'Valori assoluti'!$Q$38*100</f>
        <v>100</v>
      </c>
      <c r="R38" s="12">
        <f>'Valori assoluti'!R38/'Valori assoluti'!$R$38*100</f>
        <v>100</v>
      </c>
      <c r="S38" s="12">
        <f>'Valori assoluti'!S38/'Valori assoluti'!$S$38*100</f>
        <v>100</v>
      </c>
      <c r="T38" s="12">
        <f>'Valori assoluti'!T38/'Valori assoluti'!$T$38*100</f>
        <v>100</v>
      </c>
      <c r="U38" s="12">
        <f>'Valori assoluti'!U38/'Valori assoluti'!$T$38*100</f>
        <v>99.368102124576509</v>
      </c>
      <c r="V38" s="11">
        <f>'Valori assoluti'!V38/'Valori assoluti'!$V$38*100</f>
        <v>100</v>
      </c>
    </row>
    <row r="39" spans="1:22">
      <c r="S39" s="85">
        <f>R11+R19+R27+R35</f>
        <v>100</v>
      </c>
      <c r="T39" s="85"/>
      <c r="U39" s="85"/>
    </row>
    <row r="40" spans="1:22">
      <c r="S40" s="85">
        <f>R12+R20+R28+R36</f>
        <v>100</v>
      </c>
      <c r="T40" s="85"/>
      <c r="U40" s="85"/>
    </row>
  </sheetData>
  <mergeCells count="20">
    <mergeCell ref="A1:P1"/>
    <mergeCell ref="A3:P3"/>
    <mergeCell ref="A27:A28"/>
    <mergeCell ref="A29:A30"/>
    <mergeCell ref="A31:A32"/>
    <mergeCell ref="A4:B4"/>
    <mergeCell ref="A5:A6"/>
    <mergeCell ref="A7:A8"/>
    <mergeCell ref="A9:A10"/>
    <mergeCell ref="A11:A12"/>
    <mergeCell ref="A13:A14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sqref="A1:P1"/>
    </sheetView>
  </sheetViews>
  <sheetFormatPr defaultColWidth="9.125" defaultRowHeight="16.3"/>
  <cols>
    <col min="1" max="16384" width="9.125" style="32"/>
  </cols>
  <sheetData>
    <row r="1" spans="1:23">
      <c r="A1" s="145" t="s">
        <v>92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30"/>
      <c r="R1" s="30"/>
      <c r="S1" s="77"/>
      <c r="T1" s="78"/>
      <c r="U1" s="105"/>
      <c r="V1" s="88"/>
    </row>
    <row r="2" spans="1:23">
      <c r="A2" s="5"/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23" ht="17" thickBot="1">
      <c r="A3" s="142" t="s">
        <v>83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  <c r="P3" s="33"/>
      <c r="Q3" s="33"/>
      <c r="R3" s="33"/>
      <c r="S3" s="33"/>
      <c r="T3" s="33"/>
      <c r="U3" s="33"/>
      <c r="V3" s="88"/>
    </row>
    <row r="4" spans="1:23" ht="17" thickBot="1">
      <c r="A4" s="143"/>
      <c r="B4" s="144"/>
      <c r="C4" s="1">
        <v>2001</v>
      </c>
      <c r="D4" s="1" t="s">
        <v>21</v>
      </c>
      <c r="E4" s="1" t="s">
        <v>22</v>
      </c>
      <c r="F4" s="1" t="s">
        <v>23</v>
      </c>
      <c r="G4" s="1" t="s">
        <v>24</v>
      </c>
      <c r="H4" s="1" t="s">
        <v>25</v>
      </c>
      <c r="I4" s="1" t="s">
        <v>26</v>
      </c>
      <c r="J4" s="1" t="s">
        <v>27</v>
      </c>
      <c r="K4" s="1" t="s">
        <v>28</v>
      </c>
      <c r="L4" s="1" t="s">
        <v>29</v>
      </c>
      <c r="M4" s="1" t="s">
        <v>30</v>
      </c>
      <c r="N4" s="1" t="s">
        <v>31</v>
      </c>
      <c r="O4" s="1" t="s">
        <v>32</v>
      </c>
      <c r="P4" s="1" t="s">
        <v>33</v>
      </c>
      <c r="Q4" s="1" t="s">
        <v>51</v>
      </c>
      <c r="R4" s="1" t="s">
        <v>81</v>
      </c>
      <c r="S4" s="1" t="s">
        <v>85</v>
      </c>
      <c r="T4" s="1" t="s">
        <v>89</v>
      </c>
      <c r="U4" s="1" t="s">
        <v>94</v>
      </c>
      <c r="V4" s="1" t="s">
        <v>95</v>
      </c>
      <c r="W4" s="1" t="s">
        <v>96</v>
      </c>
    </row>
    <row r="5" spans="1:23" ht="17" thickBot="1">
      <c r="A5" s="135" t="s">
        <v>1</v>
      </c>
      <c r="B5" s="2" t="s">
        <v>2</v>
      </c>
      <c r="C5" s="3"/>
      <c r="D5" s="87">
        <v>-3.49</v>
      </c>
      <c r="E5" s="72">
        <v>6.02</v>
      </c>
      <c r="F5" s="87">
        <v>-17.23</v>
      </c>
      <c r="G5" s="87">
        <v>6.41</v>
      </c>
      <c r="H5" s="87">
        <v>-13.55</v>
      </c>
      <c r="I5" s="87">
        <v>-9.1999999999999993</v>
      </c>
      <c r="J5" s="87" t="s">
        <v>34</v>
      </c>
      <c r="K5" s="86">
        <v>-30.68</v>
      </c>
      <c r="L5" s="87">
        <v>16.21</v>
      </c>
      <c r="M5" s="87">
        <v>-2.72</v>
      </c>
      <c r="N5" s="87">
        <v>-13.29</v>
      </c>
      <c r="O5" s="10">
        <v>-2.82</v>
      </c>
      <c r="P5" s="10">
        <v>2.4900000000000002</v>
      </c>
      <c r="Q5" s="71">
        <f>('Valori assoluti'!Q5-'Valori assoluti'!P5)/'Valori assoluti'!P5*100</f>
        <v>17.004048582995949</v>
      </c>
      <c r="R5" s="72">
        <f>('Valori assoluti'!R5-'Valori assoluti'!Q5)/'Valori assoluti'!Q5*100</f>
        <v>-20.415224913494807</v>
      </c>
      <c r="S5" s="72">
        <f>('Valori assoluti'!S5-'Valori assoluti'!R5)/'Valori assoluti'!R5*100</f>
        <v>3.9130434782608701</v>
      </c>
      <c r="T5" s="72">
        <f>('Valori assoluti'!T5-'Valori assoluti'!S5)/'Valori assoluti'!S5*100</f>
        <v>14.644351464435147</v>
      </c>
      <c r="U5" s="72">
        <f>('Valori assoluti'!U5-'Valori assoluti'!T5)/'Valori assoluti'!T5*100</f>
        <v>-14.963503649635038</v>
      </c>
      <c r="V5" s="72">
        <f>('Valori assoluti'!U5-'Valori assoluti'!C5)/'Valori assoluti'!C5*100</f>
        <v>-54.844961240310077</v>
      </c>
      <c r="W5" s="72">
        <f>('Valori assoluti'!U5-'Valori assoluti'!L5)/'Valori assoluti'!L5*100</f>
        <v>-20.748299319727892</v>
      </c>
    </row>
    <row r="6" spans="1:23" ht="17" thickBot="1">
      <c r="A6" s="136"/>
      <c r="B6" s="2" t="s">
        <v>3</v>
      </c>
      <c r="C6" s="3"/>
      <c r="D6" s="87">
        <v>1.1000000000000001</v>
      </c>
      <c r="E6" s="87">
        <v>0.44</v>
      </c>
      <c r="F6" s="87">
        <v>-9.3699999999999992</v>
      </c>
      <c r="G6" s="87">
        <v>-8.4600000000000009</v>
      </c>
      <c r="H6" s="87">
        <v>3.21</v>
      </c>
      <c r="I6" s="87">
        <v>2.6</v>
      </c>
      <c r="J6" s="87">
        <v>-4.53</v>
      </c>
      <c r="K6" s="87">
        <v>-9.68</v>
      </c>
      <c r="L6" s="71">
        <v>5.66</v>
      </c>
      <c r="M6" s="72">
        <v>-10.37</v>
      </c>
      <c r="N6" s="87">
        <v>-0.97</v>
      </c>
      <c r="O6" s="10">
        <v>-3.46</v>
      </c>
      <c r="P6" s="10">
        <v>-2.98</v>
      </c>
      <c r="Q6" s="10">
        <f>('Valori assoluti'!Q6-'Valori assoluti'!P6)/'Valori assoluti'!P6*100</f>
        <v>-2.2617467480753914</v>
      </c>
      <c r="R6" s="72">
        <f>('Valori assoluti'!R6-'Valori assoluti'!Q6)/'Valori assoluti'!Q6*100</f>
        <v>1.5155630398174806</v>
      </c>
      <c r="S6" s="86">
        <f>('Valori assoluti'!S6-'Valori assoluti'!R6)/'Valori assoluti'!R6*100</f>
        <v>-10.611087328767123</v>
      </c>
      <c r="T6" s="72">
        <f>('Valori assoluti'!T6-'Valori assoluti'!S6)/'Valori assoluti'!S6*100</f>
        <v>5.5612092187967672</v>
      </c>
      <c r="U6" s="72">
        <f>('Valori assoluti'!U6-'Valori assoluti'!T6)/'Valori assoluti'!T6*100</f>
        <v>-1.1852103890212091</v>
      </c>
      <c r="V6" s="72">
        <f>('Valori assoluti'!U6-'Valori assoluti'!C6)/'Valori assoluti'!C6*100</f>
        <v>-37.486546602568701</v>
      </c>
      <c r="W6" s="72">
        <f>('Valori assoluti'!U6-'Valori assoluti'!L6)/'Valori assoluti'!L6*100</f>
        <v>-23.085411608916353</v>
      </c>
    </row>
    <row r="7" spans="1:23" ht="17" thickBot="1">
      <c r="A7" s="135" t="s">
        <v>4</v>
      </c>
      <c r="B7" s="2" t="s">
        <v>2</v>
      </c>
      <c r="C7" s="3"/>
      <c r="D7" s="87">
        <v>-12.45</v>
      </c>
      <c r="E7" s="87">
        <v>0.48</v>
      </c>
      <c r="F7" s="87">
        <v>-9.83</v>
      </c>
      <c r="G7" s="87">
        <v>0.27</v>
      </c>
      <c r="H7" s="87">
        <v>-5.57</v>
      </c>
      <c r="I7" s="87">
        <v>-2.25</v>
      </c>
      <c r="J7" s="87">
        <v>-2.0099999999999998</v>
      </c>
      <c r="K7" s="87">
        <v>-16.420000000000002</v>
      </c>
      <c r="L7" s="87">
        <v>-1.05</v>
      </c>
      <c r="M7" s="87">
        <v>-6.74</v>
      </c>
      <c r="N7" s="86">
        <v>-23.57</v>
      </c>
      <c r="O7" s="72">
        <v>9.4499999999999993</v>
      </c>
      <c r="P7" s="10">
        <v>-7.73</v>
      </c>
      <c r="Q7" s="10">
        <f>('Valori assoluti'!Q7-'Valori assoluti'!P7)/'Valori assoluti'!P7*100</f>
        <v>-3.4482758620689653</v>
      </c>
      <c r="R7" s="71">
        <f>('Valori assoluti'!R7-'Valori assoluti'!Q7)/'Valori assoluti'!Q7*100</f>
        <v>22.95918367346939</v>
      </c>
      <c r="S7" s="72">
        <f>('Valori assoluti'!S7-'Valori assoluti'!R7)/'Valori assoluti'!R7*100</f>
        <v>-17.427385892116181</v>
      </c>
      <c r="T7" s="72">
        <f>('Valori assoluti'!T7-'Valori assoluti'!S7)/'Valori assoluti'!S7*100</f>
        <v>-11.557788944723619</v>
      </c>
      <c r="U7" s="72">
        <f>('Valori assoluti'!U7-'Valori assoluti'!T7)/'Valori assoluti'!T7*100</f>
        <v>18.75</v>
      </c>
      <c r="V7" s="72">
        <f>('Valori assoluti'!U7-'Valori assoluti'!C7)/'Valori assoluti'!C7*100</f>
        <v>-55.907172995780584</v>
      </c>
      <c r="W7" s="72">
        <f>('Valori assoluti'!U7-'Valori assoluti'!L7)/'Valori assoluti'!L7*100</f>
        <v>-25.886524822695034</v>
      </c>
    </row>
    <row r="8" spans="1:23" ht="17" thickBot="1">
      <c r="A8" s="136"/>
      <c r="B8" s="2" t="s">
        <v>3</v>
      </c>
      <c r="C8" s="3"/>
      <c r="D8" s="87">
        <v>-1.33</v>
      </c>
      <c r="E8" s="87">
        <v>-0.23</v>
      </c>
      <c r="F8" s="87">
        <v>-1.77</v>
      </c>
      <c r="G8" s="87">
        <v>-8.57</v>
      </c>
      <c r="H8" s="87">
        <v>0.11</v>
      </c>
      <c r="I8" s="87">
        <v>3.72</v>
      </c>
      <c r="J8" s="87">
        <v>1.64</v>
      </c>
      <c r="K8" s="87">
        <v>-15.3</v>
      </c>
      <c r="L8" s="72">
        <v>5.0599999999999996</v>
      </c>
      <c r="M8" s="87">
        <v>-3.77</v>
      </c>
      <c r="N8" s="86">
        <v>-17.690000000000001</v>
      </c>
      <c r="O8" s="10">
        <v>3.9</v>
      </c>
      <c r="P8" s="10">
        <v>1.04</v>
      </c>
      <c r="Q8" s="10">
        <f>('Valori assoluti'!Q8-'Valori assoluti'!P8)/'Valori assoluti'!P8*100</f>
        <v>-7.1797520661157019</v>
      </c>
      <c r="R8" s="71">
        <f>('Valori assoluti'!R8-'Valori assoluti'!Q8)/'Valori assoluti'!Q8*100</f>
        <v>12.452853521300934</v>
      </c>
      <c r="S8" s="72">
        <f>('Valori assoluti'!S8-'Valori assoluti'!R8)/'Valori assoluti'!R8*100</f>
        <v>-10.276571177214494</v>
      </c>
      <c r="T8" s="72">
        <f>('Valori assoluti'!T8-'Valori assoluti'!S8)/'Valori assoluti'!S8*100</f>
        <v>-2.5922294398823387</v>
      </c>
      <c r="U8" s="72">
        <f>('Valori assoluti'!U8-'Valori assoluti'!T8)/'Valori assoluti'!T8*100</f>
        <v>1.9628814092481912</v>
      </c>
      <c r="V8" s="72">
        <f>('Valori assoluti'!U8-'Valori assoluti'!C8)/'Valori assoluti'!C8*100</f>
        <v>-35.788431061806655</v>
      </c>
      <c r="W8" s="72">
        <f>('Valori assoluti'!U8-'Valori assoluti'!L8)/'Valori assoluti'!L8*100</f>
        <v>-22.654385797461103</v>
      </c>
    </row>
    <row r="9" spans="1:23" ht="17" thickBot="1">
      <c r="A9" s="135" t="s">
        <v>5</v>
      </c>
      <c r="B9" s="2" t="s">
        <v>2</v>
      </c>
      <c r="C9" s="3"/>
      <c r="D9" s="87" t="s">
        <v>34</v>
      </c>
      <c r="E9" s="87">
        <v>-3.81</v>
      </c>
      <c r="F9" s="86">
        <v>-21.13</v>
      </c>
      <c r="G9" s="87">
        <v>-5.74</v>
      </c>
      <c r="H9" s="87">
        <v>-3.55</v>
      </c>
      <c r="I9" s="87">
        <v>8.42</v>
      </c>
      <c r="J9" s="87">
        <v>-3.4</v>
      </c>
      <c r="K9" s="87">
        <v>-19.850000000000001</v>
      </c>
      <c r="L9" s="87">
        <v>-0.94</v>
      </c>
      <c r="M9" s="87">
        <v>-18.350000000000001</v>
      </c>
      <c r="N9" s="87">
        <v>5.04</v>
      </c>
      <c r="O9" s="10">
        <v>-11.44</v>
      </c>
      <c r="P9" s="72">
        <v>12.5</v>
      </c>
      <c r="Q9" s="10">
        <f>('Valori assoluti'!Q9-'Valori assoluti'!P9)/'Valori assoluti'!P9*100</f>
        <v>-14.074074074074074</v>
      </c>
      <c r="R9" s="72">
        <f>('Valori assoluti'!R9-'Valori assoluti'!Q9)/'Valori assoluti'!Q9*100</f>
        <v>-2.1551724137931036</v>
      </c>
      <c r="S9" s="72">
        <f>('Valori assoluti'!S9-'Valori assoluti'!R9)/'Valori assoluti'!R9*100</f>
        <v>16.740088105726873</v>
      </c>
      <c r="T9" s="72">
        <f>('Valori assoluti'!T9-'Valori assoluti'!S9)/'Valori assoluti'!S9*100</f>
        <v>-12.830188679245284</v>
      </c>
      <c r="U9" s="71">
        <f>('Valori assoluti'!U9-'Valori assoluti'!T9)/'Valori assoluti'!T9*100</f>
        <v>32.900432900432904</v>
      </c>
      <c r="V9" s="72">
        <f>('Valori assoluti'!U9-'Valori assoluti'!C9)/'Valori assoluti'!C9*100</f>
        <v>-44.283121597096184</v>
      </c>
      <c r="W9" s="72">
        <f>('Valori assoluti'!U9-'Valori assoluti'!L9)/'Valori assoluti'!L9*100</f>
        <v>-2.8481012658227849</v>
      </c>
    </row>
    <row r="10" spans="1:23" ht="17" thickBot="1">
      <c r="A10" s="136"/>
      <c r="B10" s="2" t="s">
        <v>3</v>
      </c>
      <c r="C10" s="2"/>
      <c r="D10" s="87">
        <v>2.06</v>
      </c>
      <c r="E10" s="87">
        <v>0.26</v>
      </c>
      <c r="F10" s="72">
        <v>-12.44</v>
      </c>
      <c r="G10" s="87">
        <v>-5.33</v>
      </c>
      <c r="H10" s="87">
        <v>0.06</v>
      </c>
      <c r="I10" s="72">
        <v>6.33</v>
      </c>
      <c r="J10" s="87">
        <v>-4.01</v>
      </c>
      <c r="K10" s="87">
        <v>-3.05</v>
      </c>
      <c r="L10" s="87">
        <v>-4.07</v>
      </c>
      <c r="M10" s="87">
        <v>-7.37</v>
      </c>
      <c r="N10" s="87">
        <v>-3.54</v>
      </c>
      <c r="O10" s="10">
        <v>-7.31</v>
      </c>
      <c r="P10" s="10">
        <v>4.03</v>
      </c>
      <c r="Q10" s="10">
        <f>('Valori assoluti'!Q10-'Valori assoluti'!P10)/'Valori assoluti'!P10*100</f>
        <v>-7.6100568346016768</v>
      </c>
      <c r="R10" s="72">
        <f>('Valori assoluti'!R10-'Valori assoluti'!Q10)/'Valori assoluti'!Q10*100</f>
        <v>0.88624752372015425</v>
      </c>
      <c r="S10" s="72">
        <f>('Valori assoluti'!S10-'Valori assoluti'!R10)/'Valori assoluti'!R10*100</f>
        <v>7.1568830095080607</v>
      </c>
      <c r="T10" s="86">
        <f>('Valori assoluti'!T10-'Valori assoluti'!S10)/'Valori assoluti'!S10*100</f>
        <v>-12.513864107633699</v>
      </c>
      <c r="U10" s="71">
        <f>('Valori assoluti'!U10-'Valori assoluti'!T10)/'Valori assoluti'!T10*100</f>
        <v>12.578547017969353</v>
      </c>
      <c r="V10" s="72">
        <f>('Valori assoluti'!U10-'Valori assoluti'!C10)/'Valori assoluti'!C10*100</f>
        <v>-31.715145436308926</v>
      </c>
      <c r="W10" s="72">
        <f>('Valori assoluti'!U10-'Valori assoluti'!L10)/'Valori assoluti'!L10*100</f>
        <v>-15.253112033195022</v>
      </c>
    </row>
    <row r="11" spans="1:23" ht="17" thickBot="1">
      <c r="A11" s="137" t="s">
        <v>6</v>
      </c>
      <c r="B11" s="73" t="s">
        <v>2</v>
      </c>
      <c r="C11" s="4"/>
      <c r="D11" s="76">
        <v>-5</v>
      </c>
      <c r="E11" s="76">
        <v>0.75</v>
      </c>
      <c r="F11" s="75">
        <v>-16.54</v>
      </c>
      <c r="G11" s="76">
        <v>0.41</v>
      </c>
      <c r="H11" s="76">
        <v>-7.93</v>
      </c>
      <c r="I11" s="76">
        <v>-1.1399999999999999</v>
      </c>
      <c r="J11" s="76">
        <v>-1.87</v>
      </c>
      <c r="K11" s="76">
        <v>-22.37</v>
      </c>
      <c r="L11" s="31">
        <v>4.08</v>
      </c>
      <c r="M11" s="76">
        <v>-9.5299999999999994</v>
      </c>
      <c r="N11" s="76">
        <v>-10.78</v>
      </c>
      <c r="O11" s="12">
        <v>-2.64</v>
      </c>
      <c r="P11" s="12">
        <v>2.71</v>
      </c>
      <c r="Q11" s="12">
        <f>('Valori assoluti'!Q11-'Valori assoluti'!P11)/'Valori assoluti'!P11*100</f>
        <v>-0.41666666666666669</v>
      </c>
      <c r="R11" s="31">
        <f>('Valori assoluti'!R11-'Valori assoluti'!Q11)/'Valori assoluti'!Q11*100</f>
        <v>-2.6499302649930265</v>
      </c>
      <c r="S11" s="31">
        <f>('Valori assoluti'!S11-'Valori assoluti'!R11)/'Valori assoluti'!R11*100</f>
        <v>0.71633237822349571</v>
      </c>
      <c r="T11" s="31">
        <f>('Valori assoluti'!T11-'Valori assoluti'!S11)/'Valori assoluti'!S11*100</f>
        <v>-3.1294452347083923</v>
      </c>
      <c r="U11" s="74">
        <f>('Valori assoluti'!U11-'Valori assoluti'!T11)/'Valori assoluti'!T11*100</f>
        <v>9.9853157121879583</v>
      </c>
      <c r="V11" s="31">
        <f>('Valori assoluti'!U11-'Valori assoluti'!C11)/'Valori assoluti'!C11*100</f>
        <v>-51.395197923426352</v>
      </c>
      <c r="W11" s="31">
        <f>('Valori assoluti'!U11-'Valori assoluti'!L11)/'Valori assoluti'!L11*100</f>
        <v>-16.031390134529147</v>
      </c>
    </row>
    <row r="12" spans="1:23" ht="17" thickBot="1">
      <c r="A12" s="138"/>
      <c r="B12" s="73" t="s">
        <v>3</v>
      </c>
      <c r="C12" s="4"/>
      <c r="D12" s="76">
        <v>0.71</v>
      </c>
      <c r="E12" s="76">
        <v>0.18</v>
      </c>
      <c r="F12" s="31">
        <v>-8.24</v>
      </c>
      <c r="G12" s="76">
        <v>-7.4</v>
      </c>
      <c r="H12" s="76">
        <v>1.1100000000000001</v>
      </c>
      <c r="I12" s="76">
        <v>4.26</v>
      </c>
      <c r="J12" s="76">
        <v>-2.44</v>
      </c>
      <c r="K12" s="75">
        <v>-9.14</v>
      </c>
      <c r="L12" s="31">
        <v>1.8</v>
      </c>
      <c r="M12" s="76">
        <v>-7.26</v>
      </c>
      <c r="N12" s="76">
        <v>-7.25</v>
      </c>
      <c r="O12" s="12">
        <v>-2.79</v>
      </c>
      <c r="P12" s="12">
        <v>0.72</v>
      </c>
      <c r="Q12" s="12">
        <f>('Valori assoluti'!Q12-'Valori assoluti'!P12)/'Valori assoluti'!P12*100</f>
        <v>-5.7119306922011193</v>
      </c>
      <c r="R12" s="31">
        <f>('Valori assoluti'!R12-'Valori assoluti'!Q12)/'Valori assoluti'!Q12*100</f>
        <v>4.5811323562234953</v>
      </c>
      <c r="S12" s="31">
        <f>('Valori assoluti'!S12-'Valori assoluti'!R12)/'Valori assoluti'!R12*100</f>
        <v>-4.3875718071389187</v>
      </c>
      <c r="T12" s="31">
        <f>('Valori assoluti'!T12-'Valori assoluti'!S12)/'Valori assoluti'!S12*100</f>
        <v>-3.8857886904761907</v>
      </c>
      <c r="U12" s="74">
        <f>('Valori assoluti'!U12-'Valori assoluti'!T12)/'Valori assoluti'!T12*100</f>
        <v>4.6157419055176012</v>
      </c>
      <c r="V12" s="31">
        <f>('Valori assoluti'!U12-'Valori assoluti'!C12)/'Valori assoluti'!C12*100</f>
        <v>-34.89111582193101</v>
      </c>
      <c r="W12" s="31">
        <f>('Valori assoluti'!U12-'Valori assoluti'!L12)/'Valori assoluti'!L12*100</f>
        <v>-20.164232229098054</v>
      </c>
    </row>
    <row r="13" spans="1:23" ht="17" thickBot="1">
      <c r="A13" s="135" t="s">
        <v>7</v>
      </c>
      <c r="B13" s="2" t="s">
        <v>2</v>
      </c>
      <c r="C13" s="2"/>
      <c r="D13" s="87">
        <v>-6.33</v>
      </c>
      <c r="E13" s="87">
        <v>7.79</v>
      </c>
      <c r="F13" s="87">
        <v>-7.98</v>
      </c>
      <c r="G13" s="87">
        <v>-15.91</v>
      </c>
      <c r="H13" s="72">
        <v>18.670000000000002</v>
      </c>
      <c r="I13" s="87">
        <v>-3.73</v>
      </c>
      <c r="J13" s="72">
        <v>-21.51</v>
      </c>
      <c r="K13" s="87">
        <v>-18.899999999999999</v>
      </c>
      <c r="L13" s="87">
        <v>12.5</v>
      </c>
      <c r="M13" s="87">
        <v>-0.9</v>
      </c>
      <c r="N13" s="87">
        <v>-7.58</v>
      </c>
      <c r="O13" s="72">
        <v>-20.98</v>
      </c>
      <c r="P13" s="10">
        <v>6.22</v>
      </c>
      <c r="Q13" s="10">
        <f>('Valori assoluti'!Q13-'Valori assoluti'!P13)/'Valori assoluti'!P13*100</f>
        <v>-4.296875</v>
      </c>
      <c r="R13" s="72">
        <f>('Valori assoluti'!R13-'Valori assoluti'!Q13)/'Valori assoluti'!Q13*100</f>
        <v>-3.2653061224489797</v>
      </c>
      <c r="S13" s="71">
        <f>('Valori assoluti'!S13-'Valori assoluti'!R13)/'Valori assoluti'!R13*100</f>
        <v>19.831223628691983</v>
      </c>
      <c r="T13" s="72">
        <f>('Valori assoluti'!T13-'Valori assoluti'!S13)/'Valori assoluti'!S13*100</f>
        <v>-5.28169014084507</v>
      </c>
      <c r="U13" s="86">
        <f>('Valori assoluti'!U13-'Valori assoluti'!T13)/'Valori assoluti'!T13*100</f>
        <v>-22.676579925650557</v>
      </c>
      <c r="V13" s="72">
        <f>('Valori assoluti'!U13-'Valori assoluti'!C13)/'Valori assoluti'!C13*100</f>
        <v>-60.076775431861805</v>
      </c>
      <c r="W13" s="72">
        <f>('Valori assoluti'!U13-'Valori assoluti'!L13)/'Valori assoluti'!L13*100</f>
        <v>-37.537537537537538</v>
      </c>
    </row>
    <row r="14" spans="1:23" ht="17" thickBot="1">
      <c r="A14" s="136"/>
      <c r="B14" s="2" t="s">
        <v>3</v>
      </c>
      <c r="C14" s="3"/>
      <c r="D14" s="87">
        <v>0.11</v>
      </c>
      <c r="E14" s="87">
        <v>-0.43</v>
      </c>
      <c r="F14" s="87">
        <v>-5.99</v>
      </c>
      <c r="G14" s="87">
        <v>-5.97</v>
      </c>
      <c r="H14" s="87">
        <v>2.04</v>
      </c>
      <c r="I14" s="87">
        <v>2.1800000000000002</v>
      </c>
      <c r="J14" s="87">
        <v>-9.1199999999999992</v>
      </c>
      <c r="K14" s="87">
        <v>-1.42</v>
      </c>
      <c r="L14" s="71">
        <v>5.92</v>
      </c>
      <c r="M14" s="87">
        <v>-3.36</v>
      </c>
      <c r="N14" s="86">
        <v>-19.98</v>
      </c>
      <c r="O14" s="10">
        <v>-0.73</v>
      </c>
      <c r="P14" s="10">
        <v>3.61</v>
      </c>
      <c r="Q14" s="10">
        <f>('Valori assoluti'!Q14-'Valori assoluti'!P14)/'Valori assoluti'!P14*100</f>
        <v>-4.2121098157201953</v>
      </c>
      <c r="R14" s="72">
        <f>('Valori assoluti'!R14-'Valori assoluti'!Q14)/'Valori assoluti'!Q14*100</f>
        <v>2.237926972909305</v>
      </c>
      <c r="S14" s="72">
        <f>('Valori assoluti'!S14-'Valori assoluti'!R14)/'Valori assoluti'!R14*100</f>
        <v>-0.87845622119815669</v>
      </c>
      <c r="T14" s="72">
        <f>('Valori assoluti'!T14-'Valori assoluti'!S14)/'Valori assoluti'!S14*100</f>
        <v>-2.5860816504431208</v>
      </c>
      <c r="U14" s="72">
        <f>('Valori assoluti'!U14-'Valori assoluti'!T14)/'Valori assoluti'!T14*100</f>
        <v>-4.2903305990554319</v>
      </c>
      <c r="V14" s="72">
        <f>('Valori assoluti'!U14-'Valori assoluti'!C14)/'Valori assoluti'!C14*100</f>
        <v>-37.236747734237461</v>
      </c>
      <c r="W14" s="72">
        <f>('Valori assoluti'!U14-'Valori assoluti'!L14)/'Valori assoluti'!L14*100</f>
        <v>-28.002991772625279</v>
      </c>
    </row>
    <row r="15" spans="1:23" ht="17" thickBot="1">
      <c r="A15" s="135" t="s">
        <v>8</v>
      </c>
      <c r="B15" s="2" t="s">
        <v>2</v>
      </c>
      <c r="C15" s="3"/>
      <c r="D15" s="87">
        <v>-1.72</v>
      </c>
      <c r="E15" s="87">
        <v>8.73</v>
      </c>
      <c r="F15" s="87">
        <v>-8.67</v>
      </c>
      <c r="G15" s="87">
        <v>-4.75</v>
      </c>
      <c r="H15" s="87">
        <v>-9.7799999999999994</v>
      </c>
      <c r="I15" s="87">
        <v>-6.34</v>
      </c>
      <c r="J15" s="87">
        <v>-4.59</v>
      </c>
      <c r="K15" s="87">
        <v>-5.49</v>
      </c>
      <c r="L15" s="86">
        <v>-18.399999999999999</v>
      </c>
      <c r="M15" s="71">
        <v>8.9</v>
      </c>
      <c r="N15" s="72">
        <v>-17.98</v>
      </c>
      <c r="O15" s="10">
        <v>-3.65</v>
      </c>
      <c r="P15" s="10">
        <v>-5.86</v>
      </c>
      <c r="Q15" s="10">
        <f>('Valori assoluti'!Q15-'Valori assoluti'!P15)/'Valori assoluti'!P15*100</f>
        <v>0.36630036630036628</v>
      </c>
      <c r="R15" s="72">
        <f>('Valori assoluti'!R15-'Valori assoluti'!Q15)/'Valori assoluti'!Q15*100</f>
        <v>-0.36496350364963503</v>
      </c>
      <c r="S15" s="72">
        <f>('Valori assoluti'!S15-'Valori assoluti'!R15)/'Valori assoluti'!R15*100</f>
        <v>8.4249084249084252</v>
      </c>
      <c r="T15" s="72">
        <f>('Valori assoluti'!T15-'Valori assoluti'!S15)/'Valori assoluti'!S15*100</f>
        <v>-16.216216216216218</v>
      </c>
      <c r="U15" s="72">
        <f>('Valori assoluti'!U15-'Valori assoluti'!T15)/'Valori assoluti'!T15*100</f>
        <v>-8.4677419354838701</v>
      </c>
      <c r="V15" s="72">
        <f>('Valori assoluti'!U15-'Valori assoluti'!C15)/'Valori assoluti'!C15*100</f>
        <v>-61.063464837049743</v>
      </c>
      <c r="W15" s="72">
        <f>('Valori assoluti'!U15-'Valori assoluti'!L15)/'Valori assoluti'!L15*100</f>
        <v>-32.640949554896146</v>
      </c>
    </row>
    <row r="16" spans="1:23" ht="17" thickBot="1">
      <c r="A16" s="136"/>
      <c r="B16" s="2" t="s">
        <v>3</v>
      </c>
      <c r="C16" s="3"/>
      <c r="D16" s="87">
        <v>1.35</v>
      </c>
      <c r="E16" s="87">
        <v>1.96</v>
      </c>
      <c r="F16" s="87">
        <v>-7.77</v>
      </c>
      <c r="G16" s="87">
        <v>1.58</v>
      </c>
      <c r="H16" s="87">
        <v>-6.17</v>
      </c>
      <c r="I16" s="87">
        <v>-1.62</v>
      </c>
      <c r="J16" s="87">
        <v>-6.4</v>
      </c>
      <c r="K16" s="71">
        <v>4.54</v>
      </c>
      <c r="L16" s="87">
        <v>-5.7</v>
      </c>
      <c r="M16" s="87">
        <v>1.73</v>
      </c>
      <c r="N16" s="86">
        <v>-12.87</v>
      </c>
      <c r="O16" s="10">
        <v>-6.2</v>
      </c>
      <c r="P16" s="10">
        <v>0.41</v>
      </c>
      <c r="Q16" s="10">
        <f>('Valori assoluti'!Q16-'Valori assoluti'!P16)/'Valori assoluti'!P16*100</f>
        <v>-3.9951626139161234</v>
      </c>
      <c r="R16" s="72">
        <f>('Valori assoluti'!R16-'Valori assoluti'!Q16)/'Valori assoluti'!Q16*100</f>
        <v>2.0874572611121112</v>
      </c>
      <c r="S16" s="72">
        <f>('Valori assoluti'!S16-'Valori assoluti'!R16)/'Valori assoluti'!R16*100</f>
        <v>-0.93865679534637747</v>
      </c>
      <c r="T16" s="72">
        <f>('Valori assoluti'!T16-'Valori assoluti'!S16)/'Valori assoluti'!S16*100</f>
        <v>-2.9583166510965793</v>
      </c>
      <c r="U16" s="72">
        <f>('Valori assoluti'!U16-'Valori assoluti'!T16)/'Valori assoluti'!T16*100</f>
        <v>-7.6693866324378845</v>
      </c>
      <c r="V16" s="72">
        <f>('Valori assoluti'!U16-'Valori assoluti'!C16)/'Valori assoluti'!C16*100</f>
        <v>-40.110020814748736</v>
      </c>
      <c r="W16" s="72">
        <f>('Valori assoluti'!U16-'Valori assoluti'!L16)/'Valori assoluti'!L16*100</f>
        <v>-27.375329030397001</v>
      </c>
    </row>
    <row r="17" spans="1:23" ht="17" thickBot="1">
      <c r="A17" s="135" t="s">
        <v>9</v>
      </c>
      <c r="B17" s="2" t="s">
        <v>2</v>
      </c>
      <c r="C17" s="3"/>
      <c r="D17" s="87">
        <v>-4.21</v>
      </c>
      <c r="E17" s="72">
        <v>16.59</v>
      </c>
      <c r="F17" s="87">
        <v>-19.25</v>
      </c>
      <c r="G17" s="87">
        <v>-1.04</v>
      </c>
      <c r="H17" s="87">
        <v>-5.93</v>
      </c>
      <c r="I17" s="87">
        <v>-7.24</v>
      </c>
      <c r="J17" s="87">
        <v>-7.4</v>
      </c>
      <c r="K17" s="86">
        <v>-19.649999999999999</v>
      </c>
      <c r="L17" s="87">
        <v>9.68</v>
      </c>
      <c r="M17" s="87">
        <v>-12.25</v>
      </c>
      <c r="N17" s="87">
        <v>2.79</v>
      </c>
      <c r="O17" s="10">
        <v>-10.87</v>
      </c>
      <c r="P17" s="10">
        <v>0.91</v>
      </c>
      <c r="Q17" s="10">
        <f>('Valori assoluti'!Q17-'Valori assoluti'!P17)/'Valori assoluti'!P17*100</f>
        <v>-8.4592145015105746</v>
      </c>
      <c r="R17" s="72">
        <f>('Valori assoluti'!R17-'Valori assoluti'!Q17)/'Valori assoluti'!Q17*100</f>
        <v>-0.33003300330033003</v>
      </c>
      <c r="S17" s="72">
        <f>('Valori assoluti'!S17-'Valori assoluti'!R17)/'Valori assoluti'!R17*100</f>
        <v>9.2715231788079464</v>
      </c>
      <c r="T17" s="72">
        <f>('Valori assoluti'!T17-'Valori assoluti'!S17)/'Valori assoluti'!S17*100</f>
        <v>-13.030303030303031</v>
      </c>
      <c r="U17" s="71">
        <f>('Valori assoluti'!U17-'Valori assoluti'!T17)/'Valori assoluti'!T17*100</f>
        <v>21.951219512195124</v>
      </c>
      <c r="V17" s="72">
        <f>('Valori assoluti'!U17-'Valori assoluti'!C17)/'Valori assoluti'!C17*100</f>
        <v>-45.482866043613704</v>
      </c>
      <c r="W17" s="72">
        <f>('Valori assoluti'!U17-'Valori assoluti'!L17)/'Valori assoluti'!L17*100</f>
        <v>-14.215686274509803</v>
      </c>
    </row>
    <row r="18" spans="1:23" ht="17" thickBot="1">
      <c r="A18" s="136"/>
      <c r="B18" s="2" t="s">
        <v>3</v>
      </c>
      <c r="C18" s="2"/>
      <c r="D18" s="87">
        <v>-3.44</v>
      </c>
      <c r="E18" s="72">
        <v>3.93</v>
      </c>
      <c r="F18" s="86">
        <v>-8.7200000000000006</v>
      </c>
      <c r="G18" s="87">
        <v>-0.95</v>
      </c>
      <c r="H18" s="87">
        <v>-2.33</v>
      </c>
      <c r="I18" s="87">
        <v>-2.97</v>
      </c>
      <c r="J18" s="87">
        <v>-8.4600000000000009</v>
      </c>
      <c r="K18" s="87">
        <v>1.4</v>
      </c>
      <c r="L18" s="87">
        <v>-0.53</v>
      </c>
      <c r="M18" s="87">
        <v>-4.88</v>
      </c>
      <c r="N18" s="87">
        <v>-2.13</v>
      </c>
      <c r="O18" s="10">
        <v>-5.66</v>
      </c>
      <c r="P18" s="10">
        <v>-7.28</v>
      </c>
      <c r="Q18" s="10">
        <f>('Valori assoluti'!Q18-'Valori assoluti'!P18)/'Valori assoluti'!P18*100</f>
        <v>-1.3951257793085408</v>
      </c>
      <c r="R18" s="72">
        <f>('Valori assoluti'!R18-'Valori assoluti'!Q18)/'Valori assoluti'!Q18*100</f>
        <v>-1.6270946633063623</v>
      </c>
      <c r="S18" s="71">
        <f>('Valori assoluti'!S18-'Valori assoluti'!R18)/'Valori assoluti'!R18*100</f>
        <v>6.4991685019551433</v>
      </c>
      <c r="T18" s="72">
        <f>('Valori assoluti'!T18-'Valori assoluti'!S18)/'Valori assoluti'!S18*100</f>
        <v>-0.72167123865794469</v>
      </c>
      <c r="U18" s="72">
        <f>('Valori assoluti'!U18-'Valori assoluti'!T18)/'Valori assoluti'!T18*100</f>
        <v>8.076857677265771E-2</v>
      </c>
      <c r="V18" s="72">
        <f>('Valori assoluti'!U18-'Valori assoluti'!C18)/'Valori assoluti'!C18*100</f>
        <v>-33.649916861595692</v>
      </c>
      <c r="W18" s="72">
        <f>('Valori assoluti'!U18-'Valori assoluti'!L18)/'Valori assoluti'!L18*100</f>
        <v>-16.419341096279467</v>
      </c>
    </row>
    <row r="19" spans="1:23" ht="17" thickBot="1">
      <c r="A19" s="137" t="s">
        <v>10</v>
      </c>
      <c r="B19" s="73" t="s">
        <v>2</v>
      </c>
      <c r="C19" s="4"/>
      <c r="D19" s="76">
        <v>-4.01</v>
      </c>
      <c r="E19" s="31">
        <v>11.34</v>
      </c>
      <c r="F19" s="76">
        <v>-12.54</v>
      </c>
      <c r="G19" s="76">
        <v>-6.74</v>
      </c>
      <c r="H19" s="76">
        <v>-0.72</v>
      </c>
      <c r="I19" s="76">
        <v>-5.82</v>
      </c>
      <c r="J19" s="76">
        <v>-11.1</v>
      </c>
      <c r="K19" s="75">
        <v>-14.55</v>
      </c>
      <c r="L19" s="76">
        <v>-0.28000000000000003</v>
      </c>
      <c r="M19" s="76">
        <v>-2.13</v>
      </c>
      <c r="N19" s="76">
        <v>-7.68</v>
      </c>
      <c r="O19" s="31">
        <v>-11.81</v>
      </c>
      <c r="P19" s="12">
        <v>0.12</v>
      </c>
      <c r="Q19" s="12">
        <f>('Valori assoluti'!Q19-'Valori assoluti'!P19)/'Valori assoluti'!P19*100</f>
        <v>-4.4186046511627906</v>
      </c>
      <c r="R19" s="31">
        <f>('Valori assoluti'!R19-'Valori assoluti'!Q19)/'Valori assoluti'!Q19*100</f>
        <v>-1.2165450121654502</v>
      </c>
      <c r="S19" s="74">
        <f>('Valori assoluti'!S19-'Valori assoluti'!R19)/'Valori assoluti'!R19*100</f>
        <v>12.068965517241379</v>
      </c>
      <c r="T19" s="31">
        <f>('Valori assoluti'!T19-'Valori assoluti'!S19)/'Valori assoluti'!S19*100</f>
        <v>-11.648351648351648</v>
      </c>
      <c r="U19" s="31">
        <f>('Valori assoluti'!U19-'Valori assoluti'!T19)/'Valori assoluti'!T19*100</f>
        <v>-2.3631840796019898</v>
      </c>
      <c r="V19" s="31">
        <f>('Valori assoluti'!U19-'Valori assoluti'!C19)/'Valori assoluti'!C19*100</f>
        <v>-55.040091638029786</v>
      </c>
      <c r="W19" s="31">
        <f>('Valori assoluti'!U19-'Valori assoluti'!L19)/'Valori assoluti'!L19*100</f>
        <v>-27.179962894248611</v>
      </c>
    </row>
    <row r="20" spans="1:23" ht="17" thickBot="1">
      <c r="A20" s="138"/>
      <c r="B20" s="73" t="s">
        <v>3</v>
      </c>
      <c r="C20" s="4"/>
      <c r="D20" s="76">
        <v>-0.73</v>
      </c>
      <c r="E20" s="74">
        <v>1.9</v>
      </c>
      <c r="F20" s="76">
        <v>-7.57</v>
      </c>
      <c r="G20" s="76">
        <v>-1.63</v>
      </c>
      <c r="H20" s="76">
        <v>-2.41</v>
      </c>
      <c r="I20" s="76">
        <v>-0.93</v>
      </c>
      <c r="J20" s="75">
        <v>-7.97</v>
      </c>
      <c r="K20" s="76">
        <v>1.6</v>
      </c>
      <c r="L20" s="76">
        <v>-0.4</v>
      </c>
      <c r="M20" s="76">
        <v>-2.17</v>
      </c>
      <c r="N20" s="76">
        <v>-11.58</v>
      </c>
      <c r="O20" s="12">
        <v>-4.42</v>
      </c>
      <c r="P20" s="12">
        <v>-1.41</v>
      </c>
      <c r="Q20" s="12">
        <f>('Valori assoluti'!Q20-'Valori assoluti'!P20)/'Valori assoluti'!P20*100</f>
        <v>-3.1783498114664055</v>
      </c>
      <c r="R20" s="31">
        <f>('Valori assoluti'!R20-'Valori assoluti'!Q20)/'Valori assoluti'!Q20*100</f>
        <v>0.84635316845801201</v>
      </c>
      <c r="S20" s="31">
        <f>('Valori assoluti'!S20-'Valori assoluti'!R20)/'Valori assoluti'!R20*100</f>
        <v>1.596399738494519</v>
      </c>
      <c r="T20" s="31">
        <f>('Valori assoluti'!T20-'Valori assoluti'!S20)/'Valori assoluti'!S20*100</f>
        <v>-2.0501922990587071</v>
      </c>
      <c r="U20" s="31">
        <f>('Valori assoluti'!U20-'Valori assoluti'!T20)/'Valori assoluti'!T20*100</f>
        <v>-3.8455074633706627</v>
      </c>
      <c r="V20" s="31">
        <f>('Valori assoluti'!U20-'Valori assoluti'!C20)/'Valori assoluti'!C20*100</f>
        <v>-36.929660176175254</v>
      </c>
      <c r="W20" s="31">
        <f>('Valori assoluti'!U20-'Valori assoluti'!L20)/'Valori assoluti'!L20*100</f>
        <v>-23.844096755847584</v>
      </c>
    </row>
    <row r="21" spans="1:23" ht="17" thickBot="1">
      <c r="A21" s="135" t="s">
        <v>11</v>
      </c>
      <c r="B21" s="2" t="s">
        <v>2</v>
      </c>
      <c r="C21" s="2"/>
      <c r="D21" s="87">
        <v>5.83</v>
      </c>
      <c r="E21" s="87">
        <v>-19.690000000000001</v>
      </c>
      <c r="F21" s="87">
        <v>4.9000000000000004</v>
      </c>
      <c r="G21" s="87">
        <v>2.65</v>
      </c>
      <c r="H21" s="87">
        <v>-11.23</v>
      </c>
      <c r="I21" s="87">
        <v>1.37</v>
      </c>
      <c r="J21" s="87">
        <v>-17.88</v>
      </c>
      <c r="K21" s="87">
        <v>2.2599999999999998</v>
      </c>
      <c r="L21" s="87">
        <v>-9.0399999999999991</v>
      </c>
      <c r="M21" s="87">
        <v>-20.53</v>
      </c>
      <c r="N21" s="72">
        <v>17.78</v>
      </c>
      <c r="O21" s="86">
        <v>-20.75</v>
      </c>
      <c r="P21" s="10">
        <v>-11.9</v>
      </c>
      <c r="Q21" s="71">
        <f>('Valori assoluti'!Q21-'Valori assoluti'!P21)/'Valori assoluti'!P21*100</f>
        <v>33.108108108108105</v>
      </c>
      <c r="R21" s="72">
        <f>('Valori assoluti'!R21-'Valori assoluti'!Q21)/'Valori assoluti'!Q21*100</f>
        <v>-6.8527918781725887</v>
      </c>
      <c r="S21" s="72">
        <f>('Valori assoluti'!S21-'Valori assoluti'!R21)/'Valori assoluti'!R21*100</f>
        <v>-7.0844686648501369</v>
      </c>
      <c r="T21" s="72">
        <f>('Valori assoluti'!T21-'Valori assoluti'!S21)/'Valori assoluti'!S21*100</f>
        <v>4.3988269794721413</v>
      </c>
      <c r="U21" s="72">
        <f>('Valori assoluti'!U21-'Valori assoluti'!T21)/'Valori assoluti'!T21*100</f>
        <v>-5.0561797752808983</v>
      </c>
      <c r="V21" s="72">
        <f>('Valori assoluti'!U21-'Valori assoluti'!C21)/'Valori assoluti'!C21*100</f>
        <v>-53.055555555555557</v>
      </c>
      <c r="W21" s="72">
        <f>('Valori assoluti'!U21-'Valori assoluti'!L21)/'Valori assoluti'!L21*100</f>
        <v>-25.386313465783665</v>
      </c>
    </row>
    <row r="22" spans="1:23" ht="17" thickBot="1">
      <c r="A22" s="136"/>
      <c r="B22" s="2" t="s">
        <v>3</v>
      </c>
      <c r="C22" s="2"/>
      <c r="D22" s="87">
        <v>0.36</v>
      </c>
      <c r="E22" s="86">
        <v>-13.48</v>
      </c>
      <c r="F22" s="72">
        <v>6.1</v>
      </c>
      <c r="G22" s="87">
        <v>-1.23</v>
      </c>
      <c r="H22" s="87">
        <v>-1.39</v>
      </c>
      <c r="I22" s="87">
        <v>1</v>
      </c>
      <c r="J22" s="87">
        <v>-8.6300000000000008</v>
      </c>
      <c r="K22" s="87">
        <v>2.73</v>
      </c>
      <c r="L22" s="87">
        <v>-1.34</v>
      </c>
      <c r="M22" s="87">
        <v>-7.47</v>
      </c>
      <c r="N22" s="87">
        <v>-4.82</v>
      </c>
      <c r="O22" s="10">
        <v>-6.11</v>
      </c>
      <c r="P22" s="10">
        <v>-7.04</v>
      </c>
      <c r="Q22" s="71">
        <f>('Valori assoluti'!Q22-'Valori assoluti'!P22)/'Valori assoluti'!P22*100</f>
        <v>6.2202393719703144</v>
      </c>
      <c r="R22" s="72">
        <f>('Valori assoluti'!R22-'Valori assoluti'!Q22)/'Valori assoluti'!Q22*100</f>
        <v>-1.9385323694519607</v>
      </c>
      <c r="S22" s="72">
        <f>('Valori assoluti'!S22-'Valori assoluti'!R22)/'Valori assoluti'!R22*100</f>
        <v>-0.71660969482311276</v>
      </c>
      <c r="T22" s="72">
        <f>('Valori assoluti'!T22-'Valori assoluti'!S22)/'Valori assoluti'!S22*100</f>
        <v>-0.85867175509188198</v>
      </c>
      <c r="U22" s="72">
        <f>('Valori assoluti'!U22-'Valori assoluti'!T22)/'Valori assoluti'!T22*100</f>
        <v>-3.9163179916317992</v>
      </c>
      <c r="V22" s="72">
        <f>('Valori assoluti'!U22-'Valori assoluti'!C22)/'Valori assoluti'!C22*100</f>
        <v>-36.451184414434358</v>
      </c>
      <c r="W22" s="72">
        <f>('Valori assoluti'!U22-'Valori assoluti'!L22)/'Valori assoluti'!L22*100</f>
        <v>-24.281192297546824</v>
      </c>
    </row>
    <row r="23" spans="1:23" ht="17" thickBot="1">
      <c r="A23" s="135" t="s">
        <v>12</v>
      </c>
      <c r="B23" s="2" t="s">
        <v>2</v>
      </c>
      <c r="C23" s="3"/>
      <c r="D23" s="87">
        <v>-8.39</v>
      </c>
      <c r="E23" s="72">
        <v>-13.5</v>
      </c>
      <c r="F23" s="72">
        <v>8.74</v>
      </c>
      <c r="G23" s="87">
        <v>-1.71</v>
      </c>
      <c r="H23" s="87">
        <v>-14.09</v>
      </c>
      <c r="I23" s="87">
        <v>-2.83</v>
      </c>
      <c r="J23" s="87">
        <v>-5.83</v>
      </c>
      <c r="K23" s="87">
        <v>-7.74</v>
      </c>
      <c r="L23" s="87">
        <v>-10.07</v>
      </c>
      <c r="M23" s="87">
        <v>2.93</v>
      </c>
      <c r="N23" s="87">
        <v>-1.04</v>
      </c>
      <c r="O23" s="10">
        <v>-8.9</v>
      </c>
      <c r="P23" s="10">
        <v>-7.76</v>
      </c>
      <c r="Q23" s="10">
        <f>('Valori assoluti'!Q23-'Valori assoluti'!P23)/'Valori assoluti'!P23*100</f>
        <v>4.361370716510903</v>
      </c>
      <c r="R23" s="72">
        <f>('Valori assoluti'!R23-'Valori assoluti'!Q23)/'Valori assoluti'!Q23*100</f>
        <v>0.89552238805970152</v>
      </c>
      <c r="S23" s="72">
        <f>('Valori assoluti'!S23-'Valori assoluti'!R23)/'Valori assoluti'!R23*100</f>
        <v>-2.9585798816568047</v>
      </c>
      <c r="T23" s="71">
        <f>('Valori assoluti'!T23-'Valori assoluti'!S23)/'Valori assoluti'!S23*100</f>
        <v>11.280487804878049</v>
      </c>
      <c r="U23" s="86">
        <f>('Valori assoluti'!U23-'Valori assoluti'!T23)/'Valori assoluti'!T23*100</f>
        <v>-17.80821917808219</v>
      </c>
      <c r="V23" s="72">
        <f>('Valori assoluti'!U23-'Valori assoluti'!C23)/'Valori assoluti'!C23*100</f>
        <v>-55.81737849779087</v>
      </c>
      <c r="W23" s="72">
        <f>('Valori assoluti'!U23-'Valori assoluti'!L23)/'Valori assoluti'!L23*100</f>
        <v>-20</v>
      </c>
    </row>
    <row r="24" spans="1:23" ht="17" thickBot="1">
      <c r="A24" s="136"/>
      <c r="B24" s="2" t="s">
        <v>3</v>
      </c>
      <c r="C24" s="3"/>
      <c r="D24" s="87">
        <v>2.38</v>
      </c>
      <c r="E24" s="86">
        <v>-15.8</v>
      </c>
      <c r="F24" s="71">
        <v>3.22</v>
      </c>
      <c r="G24" s="87">
        <v>0.87</v>
      </c>
      <c r="H24" s="87">
        <v>-1.77</v>
      </c>
      <c r="I24" s="87">
        <v>-7.37</v>
      </c>
      <c r="J24" s="87">
        <v>1.49</v>
      </c>
      <c r="K24" s="87">
        <v>1.0900000000000001</v>
      </c>
      <c r="L24" s="87">
        <v>-3.94</v>
      </c>
      <c r="M24" s="87">
        <v>1.79</v>
      </c>
      <c r="N24" s="87">
        <v>-6.58</v>
      </c>
      <c r="O24" s="10">
        <v>-6.86</v>
      </c>
      <c r="P24" s="10">
        <v>-6.15</v>
      </c>
      <c r="Q24" s="10">
        <f>('Valori assoluti'!Q24-'Valori assoluti'!P24)/'Valori assoluti'!P24*100</f>
        <v>0.49283154121863798</v>
      </c>
      <c r="R24" s="72">
        <f>('Valori assoluti'!R24-'Valori assoluti'!Q24)/'Valori assoluti'!Q24*100</f>
        <v>0.76782087482042904</v>
      </c>
      <c r="S24" s="72">
        <f>('Valori assoluti'!S24-'Valori assoluti'!R24)/'Valori assoluti'!R24*100</f>
        <v>1.1404974928718907</v>
      </c>
      <c r="T24" s="72">
        <f>('Valori assoluti'!T24-'Valori assoluti'!S24)/'Valori assoluti'!S24*100</f>
        <v>-5.6187421016817343</v>
      </c>
      <c r="U24" s="72">
        <f>('Valori assoluti'!U24-'Valori assoluti'!T24)/'Valori assoluti'!T24*100</f>
        <v>2.7963744978885567</v>
      </c>
      <c r="V24" s="72">
        <f>('Valori assoluti'!U24-'Valori assoluti'!C24)/'Valori assoluti'!C24*100</f>
        <v>-33.52316248709495</v>
      </c>
      <c r="W24" s="72">
        <f>('Valori assoluti'!U24-'Valori assoluti'!L24)/'Valori assoluti'!L24*100</f>
        <v>-17.403897877270659</v>
      </c>
    </row>
    <row r="25" spans="1:23" ht="17" thickBot="1">
      <c r="A25" s="135" t="s">
        <v>13</v>
      </c>
      <c r="B25" s="2" t="s">
        <v>2</v>
      </c>
      <c r="C25" s="3"/>
      <c r="D25" s="87">
        <v>-10.36</v>
      </c>
      <c r="E25" s="87">
        <v>-9.81</v>
      </c>
      <c r="F25" s="87">
        <v>-4.47</v>
      </c>
      <c r="G25" s="87">
        <v>-10.57</v>
      </c>
      <c r="H25" s="72">
        <v>10.68</v>
      </c>
      <c r="I25" s="87">
        <v>-10.88</v>
      </c>
      <c r="J25" s="72">
        <v>-18.2</v>
      </c>
      <c r="K25" s="87">
        <v>1.41</v>
      </c>
      <c r="L25" s="87">
        <v>-4.17</v>
      </c>
      <c r="M25" s="87">
        <v>1.45</v>
      </c>
      <c r="N25" s="87">
        <v>-3.71</v>
      </c>
      <c r="O25" s="10">
        <v>-6.53</v>
      </c>
      <c r="P25" s="10">
        <v>-9.52</v>
      </c>
      <c r="Q25" s="10">
        <f>('Valori assoluti'!Q25-'Valori assoluti'!P25)/'Valori assoluti'!P25*100</f>
        <v>10.526315789473683</v>
      </c>
      <c r="R25" s="72">
        <f>('Valori assoluti'!R25-'Valori assoluti'!Q25)/'Valori assoluti'!Q25*100</f>
        <v>-6.3492063492063489</v>
      </c>
      <c r="S25" s="72">
        <f>('Valori assoluti'!S25-'Valori assoluti'!R25)/'Valori assoluti'!R25*100</f>
        <v>-2.3728813559322033</v>
      </c>
      <c r="T25" s="86">
        <f>('Valori assoluti'!T25-'Valori assoluti'!S25)/'Valori assoluti'!S25*100</f>
        <v>11.805555555555555</v>
      </c>
      <c r="U25" s="86">
        <f>('Valori assoluti'!U25-'Valori assoluti'!T25)/'Valori assoluti'!T25*100</f>
        <v>-20.80745341614907</v>
      </c>
      <c r="V25" s="72">
        <f>('Valori assoluti'!U25-'Valori assoluti'!C25)/'Valori assoluti'!C25*100</f>
        <v>-59.968602825745684</v>
      </c>
      <c r="W25" s="72">
        <f>('Valori assoluti'!U25-'Valori assoluti'!L25)/'Valori assoluti'!L25*100</f>
        <v>-26.086956521739129</v>
      </c>
    </row>
    <row r="26" spans="1:23" ht="17" thickBot="1">
      <c r="A26" s="136"/>
      <c r="B26" s="2" t="s">
        <v>3</v>
      </c>
      <c r="C26" s="2"/>
      <c r="D26" s="87">
        <v>0.89</v>
      </c>
      <c r="E26" s="87">
        <v>-10.1</v>
      </c>
      <c r="F26" s="87">
        <v>0.25</v>
      </c>
      <c r="G26" s="87">
        <v>-3.24</v>
      </c>
      <c r="H26" s="87">
        <v>2.66</v>
      </c>
      <c r="I26" s="87">
        <v>-4.0999999999999996</v>
      </c>
      <c r="J26" s="87">
        <v>-5.87</v>
      </c>
      <c r="K26" s="87">
        <v>1.98</v>
      </c>
      <c r="L26" s="87">
        <v>-2</v>
      </c>
      <c r="M26" s="87">
        <v>0.81</v>
      </c>
      <c r="N26" s="86">
        <v>-14.94</v>
      </c>
      <c r="O26" s="71">
        <v>3.56</v>
      </c>
      <c r="P26" s="10">
        <v>-4.8600000000000003</v>
      </c>
      <c r="Q26" s="10">
        <f>('Valori assoluti'!Q26-'Valori assoluti'!P26)/'Valori assoluti'!P26*100</f>
        <v>-1.6539263377345379</v>
      </c>
      <c r="R26" s="72">
        <f>('Valori assoluti'!R26-'Valori assoluti'!Q26)/'Valori assoluti'!Q26*100</f>
        <v>-0.56529112492933864</v>
      </c>
      <c r="S26" s="72">
        <f>('Valori assoluti'!S26-'Valori assoluti'!R26)/'Valori assoluti'!R26*100</f>
        <v>-3.5247299602046618</v>
      </c>
      <c r="T26" s="72">
        <f>('Valori assoluti'!T26-'Valori assoluti'!S26)/'Valori assoluti'!S26*100</f>
        <v>6.0007857002553529</v>
      </c>
      <c r="U26" s="72">
        <f>('Valori assoluti'!U26-'Valori assoluti'!T26)/'Valori assoluti'!T26*100</f>
        <v>-2.7934772537755954</v>
      </c>
      <c r="V26" s="72">
        <f>('Valori assoluti'!U26-'Valori assoluti'!C26)/'Valori assoluti'!C26*100</f>
        <v>-33.079253707542655</v>
      </c>
      <c r="W26" s="72">
        <f>('Valori assoluti'!U26-'Valori assoluti'!L26)/'Valori assoluti'!L26*100</f>
        <v>-17.877969551093891</v>
      </c>
    </row>
    <row r="27" spans="1:23" ht="17" thickBot="1">
      <c r="A27" s="137" t="s">
        <v>14</v>
      </c>
      <c r="B27" s="73" t="s">
        <v>2</v>
      </c>
      <c r="C27" s="4"/>
      <c r="D27" s="76">
        <v>-3.98</v>
      </c>
      <c r="E27" s="75">
        <v>-14.83</v>
      </c>
      <c r="F27" s="76">
        <v>3.24</v>
      </c>
      <c r="G27" s="76">
        <v>-2.62</v>
      </c>
      <c r="H27" s="76">
        <v>-6.45</v>
      </c>
      <c r="I27" s="76">
        <v>-3.77</v>
      </c>
      <c r="J27" s="76">
        <v>-14.13</v>
      </c>
      <c r="K27" s="76">
        <v>-1.47</v>
      </c>
      <c r="L27" s="76">
        <v>-8</v>
      </c>
      <c r="M27" s="76">
        <v>-6.56</v>
      </c>
      <c r="N27" s="31">
        <v>4.29</v>
      </c>
      <c r="O27" s="12">
        <v>-12.6</v>
      </c>
      <c r="P27" s="12">
        <v>-9.7100000000000009</v>
      </c>
      <c r="Q27" s="74">
        <f>('Valori assoluti'!Q27-'Valori assoluti'!P27)/'Valori assoluti'!P27*100</f>
        <v>15.742793791574281</v>
      </c>
      <c r="R27" s="31">
        <f>('Valori assoluti'!R27-'Valori assoluti'!Q27)/'Valori assoluti'!Q27*100</f>
        <v>-4.2145593869731801</v>
      </c>
      <c r="S27" s="31">
        <f>('Valori assoluti'!S27-'Valori assoluti'!R27)/'Valori assoluti'!R27*100</f>
        <v>-4.3</v>
      </c>
      <c r="T27" s="31">
        <f>('Valori assoluti'!T27-'Valori assoluti'!S27)/'Valori assoluti'!S27*100</f>
        <v>8.9864158829676075</v>
      </c>
      <c r="U27" s="31">
        <f>('Valori assoluti'!U27-'Valori assoluti'!T27)/'Valori assoluti'!T27*100</f>
        <v>-14.381591562799617</v>
      </c>
      <c r="V27" s="31">
        <f>('Valori assoluti'!U27-'Valori assoluti'!C27)/'Valori assoluti'!C27*100</f>
        <v>-56.139489194499014</v>
      </c>
      <c r="W27" s="31">
        <f>('Valori assoluti'!U27-'Valori assoluti'!L27)/'Valori assoluti'!L27*100</f>
        <v>-23.870417732310315</v>
      </c>
    </row>
    <row r="28" spans="1:23" ht="17" thickBot="1">
      <c r="A28" s="138"/>
      <c r="B28" s="73" t="s">
        <v>3</v>
      </c>
      <c r="C28" s="4"/>
      <c r="D28" s="76">
        <v>1.1499999999999999</v>
      </c>
      <c r="E28" s="75">
        <v>-13.12</v>
      </c>
      <c r="F28" s="74">
        <v>3.29</v>
      </c>
      <c r="G28" s="76">
        <v>-1.24</v>
      </c>
      <c r="H28" s="76">
        <v>-0.23</v>
      </c>
      <c r="I28" s="76">
        <v>-3.2</v>
      </c>
      <c r="J28" s="76">
        <v>-4.8</v>
      </c>
      <c r="K28" s="76">
        <v>1.98</v>
      </c>
      <c r="L28" s="76">
        <v>-2.35</v>
      </c>
      <c r="M28" s="76">
        <v>-2.0299999999999998</v>
      </c>
      <c r="N28" s="76">
        <v>-8.6999999999999993</v>
      </c>
      <c r="O28" s="12">
        <v>-3.39</v>
      </c>
      <c r="P28" s="12">
        <v>-6.05</v>
      </c>
      <c r="Q28" s="12">
        <f>('Valori assoluti'!Q28-'Valori assoluti'!P28)/'Valori assoluti'!P28*100</f>
        <v>1.8342976732734211</v>
      </c>
      <c r="R28" s="31">
        <f>('Valori assoluti'!R28-'Valori assoluti'!Q28)/'Valori assoluti'!Q28*100</f>
        <v>-0.67244922630560933</v>
      </c>
      <c r="S28" s="31">
        <f>('Valori assoluti'!S28-'Valori assoluti'!R28)/'Valori assoluti'!R28*100</f>
        <v>-1.0436475939815308</v>
      </c>
      <c r="T28" s="31">
        <f>('Valori assoluti'!T28-'Valori assoluti'!S28)/'Valori assoluti'!S28*100</f>
        <v>-0.21677300330540397</v>
      </c>
      <c r="U28" s="31">
        <f>('Valori assoluti'!U28-'Valori assoluti'!T28)/'Valori assoluti'!T28*100</f>
        <v>-1.5345741402687045</v>
      </c>
      <c r="V28" s="31">
        <f>('Valori assoluti'!U28-'Valori assoluti'!C28)/'Valori assoluti'!C28*100</f>
        <v>-34.465432022806048</v>
      </c>
      <c r="W28" s="31">
        <f>('Valori assoluti'!U28-'Valori assoluti'!L28)/'Valori assoluti'!L28*100</f>
        <v>-20.160907478200034</v>
      </c>
    </row>
    <row r="29" spans="1:23" ht="17" thickBot="1">
      <c r="A29" s="135" t="s">
        <v>15</v>
      </c>
      <c r="B29" s="2" t="s">
        <v>2</v>
      </c>
      <c r="C29" s="2"/>
      <c r="D29" s="87" t="s">
        <v>34</v>
      </c>
      <c r="E29" s="87">
        <v>-5.35</v>
      </c>
      <c r="F29" s="87">
        <v>-14.66</v>
      </c>
      <c r="G29" s="87">
        <v>-2.0699999999999998</v>
      </c>
      <c r="H29" s="87">
        <v>8.25</v>
      </c>
      <c r="I29" s="86">
        <v>-27.73</v>
      </c>
      <c r="J29" s="87">
        <v>-1.35</v>
      </c>
      <c r="K29" s="87">
        <v>5.75</v>
      </c>
      <c r="L29" s="87">
        <v>-13.99</v>
      </c>
      <c r="M29" s="87">
        <v>-4.5199999999999996</v>
      </c>
      <c r="N29" s="72">
        <v>8.1999999999999993</v>
      </c>
      <c r="O29" s="10">
        <v>-14.58</v>
      </c>
      <c r="P29" s="71">
        <v>12.29</v>
      </c>
      <c r="Q29" s="10">
        <f>('Valori assoluti'!Q29-'Valori assoluti'!P29)/'Valori assoluti'!P29*100</f>
        <v>-12.76595744680851</v>
      </c>
      <c r="R29" s="72">
        <f>('Valori assoluti'!R29-'Valori assoluti'!Q29)/'Valori assoluti'!Q29*100</f>
        <v>-3.8327526132404177</v>
      </c>
      <c r="S29" s="72">
        <f>('Valori assoluti'!S29-'Valori assoluti'!R29)/'Valori assoluti'!R29*100</f>
        <v>3.6231884057971016</v>
      </c>
      <c r="T29" s="72">
        <f>('Valori assoluti'!T29-'Valori assoluti'!S29)/'Valori assoluti'!S29*100</f>
        <v>0.34965034965034963</v>
      </c>
      <c r="U29" s="72">
        <f>('Valori assoluti'!U29-'Valori assoluti'!T29)/'Valori assoluti'!T29*100</f>
        <v>-6.6202090592334493</v>
      </c>
      <c r="V29" s="72">
        <f>('Valori assoluti'!U29-'Valori assoluti'!C29)/'Valori assoluti'!C29*100</f>
        <v>-55.18394648829431</v>
      </c>
      <c r="W29" s="72">
        <f>('Valori assoluti'!U29-'Valori assoluti'!L29)/'Valori assoluti'!L29*100</f>
        <v>-19.277108433734941</v>
      </c>
    </row>
    <row r="30" spans="1:23" ht="17" thickBot="1">
      <c r="A30" s="136"/>
      <c r="B30" s="2" t="s">
        <v>3</v>
      </c>
      <c r="C30" s="3"/>
      <c r="D30" s="87">
        <v>1.92</v>
      </c>
      <c r="E30" s="87">
        <v>-7.37</v>
      </c>
      <c r="F30" s="87">
        <v>-3.99</v>
      </c>
      <c r="G30" s="87">
        <v>-1.1100000000000001</v>
      </c>
      <c r="H30" s="71">
        <v>2.1</v>
      </c>
      <c r="I30" s="87">
        <v>-5.53</v>
      </c>
      <c r="J30" s="87">
        <v>-1.63</v>
      </c>
      <c r="K30" s="87">
        <v>-0.97</v>
      </c>
      <c r="L30" s="87">
        <v>-0.22</v>
      </c>
      <c r="M30" s="87">
        <v>-4.92</v>
      </c>
      <c r="N30" s="86">
        <v>-8.4499999999999993</v>
      </c>
      <c r="O30" s="10">
        <v>-5.51</v>
      </c>
      <c r="P30" s="10">
        <v>-1.72</v>
      </c>
      <c r="Q30" s="10">
        <f>('Valori assoluti'!Q30-'Valori assoluti'!P30)/'Valori assoluti'!P30*100</f>
        <v>0.69165859731636459</v>
      </c>
      <c r="R30" s="72">
        <f>('Valori assoluti'!R30-'Valori assoluti'!Q30)/'Valori assoluti'!Q30*100</f>
        <v>3.2055685304757976E-2</v>
      </c>
      <c r="S30" s="72">
        <f>('Valori assoluti'!S30-'Valori assoluti'!R30)/'Valori assoluti'!R30*100</f>
        <v>-0.32045412928035155</v>
      </c>
      <c r="T30" s="72">
        <f>('Valori assoluti'!T30-'Valori assoluti'!S30)/'Valori assoluti'!S30*100</f>
        <v>-0.42711490768806831</v>
      </c>
      <c r="U30" s="72">
        <f>('Valori assoluti'!U30-'Valori assoluti'!T30)/'Valori assoluti'!T30*100</f>
        <v>-1.1115723444490568</v>
      </c>
      <c r="V30" s="72">
        <f>('Valori assoluti'!U30-'Valori assoluti'!C30)/'Valori assoluti'!C30*100</f>
        <v>-32.842599843382928</v>
      </c>
      <c r="W30" s="72">
        <f>('Valori assoluti'!U30-'Valori assoluti'!L30)/'Valori assoluti'!L30*100</f>
        <v>-20.0805158981623</v>
      </c>
    </row>
    <row r="31" spans="1:23" ht="17" thickBot="1">
      <c r="A31" s="135" t="s">
        <v>16</v>
      </c>
      <c r="B31" s="2" t="s">
        <v>2</v>
      </c>
      <c r="C31" s="3"/>
      <c r="D31" s="87">
        <v>4.6399999999999997</v>
      </c>
      <c r="E31" s="87">
        <v>-21.16</v>
      </c>
      <c r="F31" s="71">
        <v>20.350000000000001</v>
      </c>
      <c r="G31" s="86">
        <v>-22.12</v>
      </c>
      <c r="H31" s="87">
        <v>3.93</v>
      </c>
      <c r="I31" s="87">
        <v>-20.89</v>
      </c>
      <c r="J31" s="87">
        <v>-3.37</v>
      </c>
      <c r="K31" s="87">
        <v>-4.07</v>
      </c>
      <c r="L31" s="87">
        <v>-11.52</v>
      </c>
      <c r="M31" s="87">
        <v>-7.88</v>
      </c>
      <c r="N31" s="87">
        <v>3.72</v>
      </c>
      <c r="O31" s="10">
        <v>3.23</v>
      </c>
      <c r="P31" s="10">
        <v>-4.8600000000000003</v>
      </c>
      <c r="Q31" s="10">
        <f>('Valori assoluti'!Q31-'Valori assoluti'!P31)/'Valori assoluti'!P31*100</f>
        <v>-4.0145985401459852</v>
      </c>
      <c r="R31" s="72">
        <f>('Valori assoluti'!R31-'Valori assoluti'!Q31)/'Valori assoluti'!Q31*100</f>
        <v>0.76045627376425851</v>
      </c>
      <c r="S31" s="72">
        <f>('Valori assoluti'!S31-'Valori assoluti'!R31)/'Valori assoluti'!R31*100</f>
        <v>-3.0188679245283021</v>
      </c>
      <c r="T31" s="72">
        <f>('Valori assoluti'!T31-'Valori assoluti'!S31)/'Valori assoluti'!S31*100</f>
        <v>0.38910505836575876</v>
      </c>
      <c r="U31" s="72">
        <f>('Valori assoluti'!U31-'Valori assoluti'!T31)/'Valori assoluti'!T31*100</f>
        <v>-13.953488372093023</v>
      </c>
      <c r="V31" s="72">
        <f>('Valori assoluti'!U31-'Valori assoluti'!C31)/'Valori assoluti'!C31*100</f>
        <v>-60.357142857142854</v>
      </c>
      <c r="W31" s="72">
        <f>('Valori assoluti'!U31-'Valori assoluti'!L31)/'Valori assoluti'!L31*100</f>
        <v>-23.972602739726025</v>
      </c>
    </row>
    <row r="32" spans="1:23" ht="17" thickBot="1">
      <c r="A32" s="136"/>
      <c r="B32" s="2" t="s">
        <v>3</v>
      </c>
      <c r="C32" s="3"/>
      <c r="D32" s="72">
        <v>2.4</v>
      </c>
      <c r="E32" s="86">
        <v>-14.53</v>
      </c>
      <c r="F32" s="87">
        <v>-0.01</v>
      </c>
      <c r="G32" s="87">
        <v>1.62</v>
      </c>
      <c r="H32" s="87">
        <v>-1.57</v>
      </c>
      <c r="I32" s="87">
        <v>-9.09</v>
      </c>
      <c r="J32" s="87">
        <v>-0.73</v>
      </c>
      <c r="K32" s="87">
        <v>-0.7</v>
      </c>
      <c r="L32" s="87">
        <v>0.43</v>
      </c>
      <c r="M32" s="87">
        <v>-10.79</v>
      </c>
      <c r="N32" s="87">
        <v>-3.36</v>
      </c>
      <c r="O32" s="10">
        <v>-1.49</v>
      </c>
      <c r="P32" s="10">
        <v>-3.31</v>
      </c>
      <c r="Q32" s="10">
        <f>('Valori assoluti'!Q32-'Valori assoluti'!P32)/'Valori assoluti'!P32*100</f>
        <v>-2.9598205578310903</v>
      </c>
      <c r="R32" s="71">
        <f>('Valori assoluti'!R32-'Valori assoluti'!Q32)/'Valori assoluti'!Q32*100</f>
        <v>2.7335309783427966</v>
      </c>
      <c r="S32" s="72">
        <f>('Valori assoluti'!S32-'Valori assoluti'!R32)/'Valori assoluti'!R32*100</f>
        <v>-1.2765957446808509</v>
      </c>
      <c r="T32" s="72">
        <f>('Valori assoluti'!T32-'Valori assoluti'!S32)/'Valori assoluti'!S32*100</f>
        <v>-3.2897344431232662</v>
      </c>
      <c r="U32" s="72">
        <f>('Valori assoluti'!U32-'Valori assoluti'!T32)/'Valori assoluti'!T32*100</f>
        <v>1.8391393442622952</v>
      </c>
      <c r="V32" s="72">
        <f>('Valori assoluti'!U32-'Valori assoluti'!C32)/'Valori assoluti'!C32*100</f>
        <v>-37.298132727731513</v>
      </c>
      <c r="W32" s="72">
        <f>('Valori assoluti'!U32-'Valori assoluti'!L32)/'Valori assoluti'!L32*100</f>
        <v>-20.401217265956596</v>
      </c>
    </row>
    <row r="33" spans="1:23" ht="17" thickBot="1">
      <c r="A33" s="135" t="s">
        <v>17</v>
      </c>
      <c r="B33" s="2" t="s">
        <v>2</v>
      </c>
      <c r="C33" s="3"/>
      <c r="D33" s="72">
        <v>13.98</v>
      </c>
      <c r="E33" s="87">
        <v>-24.54</v>
      </c>
      <c r="F33" s="87">
        <v>-5.29</v>
      </c>
      <c r="G33" s="87">
        <v>-4.1900000000000004</v>
      </c>
      <c r="H33" s="87">
        <v>2.5</v>
      </c>
      <c r="I33" s="86">
        <v>-28.86</v>
      </c>
      <c r="J33" s="87">
        <v>2.57</v>
      </c>
      <c r="K33" s="87">
        <v>-14.21</v>
      </c>
      <c r="L33" s="87">
        <v>12.66</v>
      </c>
      <c r="M33" s="87">
        <v>-8.93</v>
      </c>
      <c r="N33" s="87">
        <v>-6.96</v>
      </c>
      <c r="O33" s="10">
        <v>-11.22</v>
      </c>
      <c r="P33" s="10">
        <v>13.41</v>
      </c>
      <c r="Q33" s="10">
        <f>('Valori assoluti'!Q33-'Valori assoluti'!P33)/'Valori assoluti'!P33*100</f>
        <v>-0.33783783783783783</v>
      </c>
      <c r="R33" s="72">
        <f>('Valori assoluti'!R33-'Valori assoluti'!Q33)/'Valori assoluti'!Q33*100</f>
        <v>-21.35593220338983</v>
      </c>
      <c r="S33" s="71">
        <f>('Valori assoluti'!S33-'Valori assoluti'!R33)/'Valori assoluti'!R33*100</f>
        <v>14.224137931034484</v>
      </c>
      <c r="T33" s="72">
        <f>('Valori assoluti'!T33-'Valori assoluti'!S33)/'Valori assoluti'!S33*100</f>
        <v>-1.5094339622641511</v>
      </c>
      <c r="U33" s="72">
        <f>('Valori assoluti'!U33-'Valori assoluti'!T33)/'Valori assoluti'!T33*100</f>
        <v>-1.9157088122605364</v>
      </c>
      <c r="V33" s="72">
        <f>('Valori assoluti'!U33-'Valori assoluti'!C33)/'Valori assoluti'!C33*100</f>
        <v>-58.373983739837399</v>
      </c>
      <c r="W33" s="72">
        <f>('Valori assoluti'!U33-'Valori assoluti'!L33)/'Valori assoluti'!L33*100</f>
        <v>-26.224783861671469</v>
      </c>
    </row>
    <row r="34" spans="1:23" ht="17" thickBot="1">
      <c r="A34" s="136"/>
      <c r="B34" s="2" t="s">
        <v>3</v>
      </c>
      <c r="C34" s="2"/>
      <c r="D34" s="71">
        <v>9.7200000000000006</v>
      </c>
      <c r="E34" s="86">
        <v>-12.39</v>
      </c>
      <c r="F34" s="87">
        <v>-1.32</v>
      </c>
      <c r="G34" s="87">
        <v>-0.51</v>
      </c>
      <c r="H34" s="87">
        <v>-1.62</v>
      </c>
      <c r="I34" s="87">
        <v>-8.86</v>
      </c>
      <c r="J34" s="87">
        <v>-6.12</v>
      </c>
      <c r="K34" s="87">
        <v>3.23</v>
      </c>
      <c r="L34" s="87">
        <v>-6.36</v>
      </c>
      <c r="M34" s="87">
        <v>-1.56</v>
      </c>
      <c r="N34" s="87">
        <v>-6.83</v>
      </c>
      <c r="O34" s="10">
        <v>0.22</v>
      </c>
      <c r="P34" s="10">
        <v>-5.4</v>
      </c>
      <c r="Q34" s="10">
        <f>('Valori assoluti'!Q34-'Valori assoluti'!P34)/'Valori assoluti'!P34*100</f>
        <v>2.2261935154454937</v>
      </c>
      <c r="R34" s="72">
        <f>('Valori assoluti'!R34-'Valori assoluti'!Q34)/'Valori assoluti'!Q34*100</f>
        <v>-4.3254582688177408</v>
      </c>
      <c r="S34" s="72">
        <f>('Valori assoluti'!S34-'Valori assoluti'!R34)/'Valori assoluti'!R34*100</f>
        <v>4.698512137823023E-2</v>
      </c>
      <c r="T34" s="72">
        <f>('Valori assoluti'!T34-'Valori assoluti'!S34)/'Valori assoluti'!S34*100</f>
        <v>2.7447297015236902</v>
      </c>
      <c r="U34" s="72">
        <f>('Valori assoluti'!U34-'Valori assoluti'!T34)/'Valori assoluti'!T34*100</f>
        <v>-2.6663280853224989</v>
      </c>
      <c r="V34" s="72">
        <f>('Valori assoluti'!U34-'Valori assoluti'!C34)/'Valori assoluti'!C34*100</f>
        <v>-34.652891434806328</v>
      </c>
      <c r="W34" s="72">
        <f>('Valori assoluti'!U34-'Valori assoluti'!L34)/'Valori assoluti'!L34*100</f>
        <v>-14.909203924876794</v>
      </c>
    </row>
    <row r="35" spans="1:23" ht="17" thickBot="1">
      <c r="A35" s="137" t="s">
        <v>18</v>
      </c>
      <c r="B35" s="73" t="s">
        <v>2</v>
      </c>
      <c r="C35" s="4"/>
      <c r="D35" s="31">
        <v>6.32</v>
      </c>
      <c r="E35" s="76">
        <v>-17.399999999999999</v>
      </c>
      <c r="F35" s="76">
        <v>-1.0900000000000001</v>
      </c>
      <c r="G35" s="76">
        <v>-10</v>
      </c>
      <c r="H35" s="76">
        <v>4.91</v>
      </c>
      <c r="I35" s="75">
        <v>-26</v>
      </c>
      <c r="J35" s="76">
        <v>-0.74</v>
      </c>
      <c r="K35" s="76">
        <v>-4.12</v>
      </c>
      <c r="L35" s="76">
        <v>-5.18</v>
      </c>
      <c r="M35" s="76">
        <v>-7.11</v>
      </c>
      <c r="N35" s="76">
        <v>1.55</v>
      </c>
      <c r="O35" s="12">
        <v>-8.08</v>
      </c>
      <c r="P35" s="74">
        <v>6.77</v>
      </c>
      <c r="Q35" s="12">
        <f>('Valori assoluti'!Q35-'Valori assoluti'!P35)/'Valori assoluti'!P35*100</f>
        <v>-6.0066740823136815</v>
      </c>
      <c r="R35" s="31">
        <f>('Valori assoluti'!R35-'Valori assoluti'!Q35)/'Valori assoluti'!Q35*100</f>
        <v>-8.5207100591715967</v>
      </c>
      <c r="S35" s="31">
        <f>('Valori assoluti'!S35-'Valori assoluti'!R35)/'Valori assoluti'!R35*100</f>
        <v>4.5278137128072444</v>
      </c>
      <c r="T35" s="31">
        <f>('Valori assoluti'!T35-'Valori assoluti'!S35)/'Valori assoluti'!S35*100</f>
        <v>-0.24752475247524752</v>
      </c>
      <c r="U35" s="31">
        <f>('Valori assoluti'!U35-'Valori assoluti'!T35)/'Valori assoluti'!T35*100</f>
        <v>-7.4441687344913143</v>
      </c>
      <c r="V35" s="31">
        <f>('Valori assoluti'!U35-'Valori assoluti'!C35)/'Valori assoluti'!C35*100</f>
        <v>-57.924421883812748</v>
      </c>
      <c r="W35" s="31">
        <f>('Valori assoluti'!U35-'Valori assoluti'!L35)/'Valori assoluti'!L35*100</f>
        <v>-23.171987641606592</v>
      </c>
    </row>
    <row r="36" spans="1:23" ht="17" thickBot="1">
      <c r="A36" s="138"/>
      <c r="B36" s="73" t="s">
        <v>3</v>
      </c>
      <c r="C36" s="4"/>
      <c r="D36" s="74">
        <v>4.54</v>
      </c>
      <c r="E36" s="75">
        <v>-11.42</v>
      </c>
      <c r="F36" s="76">
        <v>-1.83</v>
      </c>
      <c r="G36" s="76">
        <v>-0.02</v>
      </c>
      <c r="H36" s="76">
        <v>-0.34</v>
      </c>
      <c r="I36" s="76">
        <v>-7.78</v>
      </c>
      <c r="J36" s="76">
        <v>-2.77</v>
      </c>
      <c r="K36" s="76">
        <v>0.41</v>
      </c>
      <c r="L36" s="76">
        <v>-1.95</v>
      </c>
      <c r="M36" s="76">
        <v>-5.87</v>
      </c>
      <c r="N36" s="76">
        <v>-6.32</v>
      </c>
      <c r="O36" s="12">
        <v>-2.38</v>
      </c>
      <c r="P36" s="12">
        <v>-3.44</v>
      </c>
      <c r="Q36" s="12">
        <f>('Valori assoluti'!Q36-'Valori assoluti'!P36)/'Valori assoluti'!P36*100</f>
        <v>-3.3991583036581417E-2</v>
      </c>
      <c r="R36" s="31">
        <f>('Valori assoluti'!R36-'Valori assoluti'!Q36)/'Valori assoluti'!Q36*100</f>
        <v>-0.51004711863857899</v>
      </c>
      <c r="S36" s="31">
        <f>('Valori assoluti'!S36-'Valori assoluti'!R36)/'Valori assoluti'!R36*100</f>
        <v>-0.5240544235401341</v>
      </c>
      <c r="T36" s="31">
        <f>('Valori assoluti'!T36-'Valori assoluti'!S36)/'Valori assoluti'!S36*100</f>
        <v>-0.37793265927162067</v>
      </c>
      <c r="U36" s="31">
        <f>('Valori assoluti'!U36-'Valori assoluti'!T36)/'Valori assoluti'!T36*100</f>
        <v>-0.66840748222233171</v>
      </c>
      <c r="V36" s="31">
        <f>('Valori assoluti'!U36-'Valori assoluti'!C36)/'Valori assoluti'!C36*100</f>
        <v>-34.933356283012571</v>
      </c>
      <c r="W36" s="31">
        <f>('Valori assoluti'!U36-'Valori assoluti'!L36)/'Valori assoluti'!L36*100</f>
        <v>-18.621172165114903</v>
      </c>
    </row>
    <row r="37" spans="1:23" ht="17" thickBot="1">
      <c r="A37" s="139" t="s">
        <v>0</v>
      </c>
      <c r="B37" s="73" t="s">
        <v>2</v>
      </c>
      <c r="C37" s="4"/>
      <c r="D37" s="76">
        <v>-1.63</v>
      </c>
      <c r="E37" s="76">
        <v>-5.97</v>
      </c>
      <c r="F37" s="76">
        <v>-6.72</v>
      </c>
      <c r="G37" s="76">
        <v>-4.97</v>
      </c>
      <c r="H37" s="76">
        <v>-2.56</v>
      </c>
      <c r="I37" s="76">
        <v>-9.49</v>
      </c>
      <c r="J37" s="76">
        <v>-7.8</v>
      </c>
      <c r="K37" s="75">
        <v>-10.44</v>
      </c>
      <c r="L37" s="76">
        <v>-2.9</v>
      </c>
      <c r="M37" s="76">
        <v>-6.17</v>
      </c>
      <c r="N37" s="76">
        <v>-2.77</v>
      </c>
      <c r="O37" s="12">
        <v>-9.3800000000000008</v>
      </c>
      <c r="P37" s="31">
        <v>-0.59</v>
      </c>
      <c r="Q37" s="31">
        <f>('Valori assoluti'!Q37-'Valori assoluti'!P37)/'Valori assoluti'!P37*100</f>
        <v>1.3901212658976634</v>
      </c>
      <c r="R37" s="31">
        <f>('Valori assoluti'!R37-'Valori assoluti'!Q37)/'Valori assoluti'!Q37*100</f>
        <v>-4.229871645274212</v>
      </c>
      <c r="S37" s="74">
        <f>('Valori assoluti'!S37-'Valori assoluti'!R37)/'Valori assoluti'!R37*100</f>
        <v>2.8936947913493758</v>
      </c>
      <c r="T37" s="31">
        <f>('Valori assoluti'!T37-'Valori assoluti'!S37)/'Valori assoluti'!S37*100</f>
        <v>-1.3025458851391356</v>
      </c>
      <c r="U37" s="31">
        <f>('Valori assoluti'!U37-'Valori assoluti'!T37)/'Valori assoluti'!T37*100</f>
        <v>-4.8290341931613678</v>
      </c>
      <c r="V37" s="11">
        <f>('Valori assoluti'!U37-'Valori assoluti'!C37)/'Valori assoluti'!C37*100</f>
        <v>-55.284667418263808</v>
      </c>
      <c r="W37" s="11">
        <f>('Valori assoluti'!U37-'Valori assoluti'!L37)/'Valori assoluti'!L37*100</f>
        <v>-22.873116188624209</v>
      </c>
    </row>
    <row r="38" spans="1:23" ht="17" thickBot="1">
      <c r="A38" s="140"/>
      <c r="B38" s="73" t="s">
        <v>3</v>
      </c>
      <c r="C38" s="4"/>
      <c r="D38" s="74">
        <v>1.39</v>
      </c>
      <c r="E38" s="31">
        <v>-5.82</v>
      </c>
      <c r="F38" s="76">
        <v>-3.73</v>
      </c>
      <c r="G38" s="76">
        <v>-2.42</v>
      </c>
      <c r="H38" s="76">
        <v>-0.56999999999999995</v>
      </c>
      <c r="I38" s="76">
        <v>-2.13</v>
      </c>
      <c r="J38" s="76">
        <v>-4.6399999999999997</v>
      </c>
      <c r="K38" s="76">
        <v>-1.1200000000000001</v>
      </c>
      <c r="L38" s="76">
        <v>-0.83</v>
      </c>
      <c r="M38" s="76">
        <v>-4.17</v>
      </c>
      <c r="N38" s="75">
        <v>-8.61</v>
      </c>
      <c r="O38" s="12">
        <v>-3.29</v>
      </c>
      <c r="P38" s="12">
        <v>-2.69</v>
      </c>
      <c r="Q38" s="12">
        <f>('Valori assoluti'!Q38-'Valori assoluti'!P38)/'Valori assoluti'!P38*100</f>
        <v>-1.6830780379618313</v>
      </c>
      <c r="R38" s="31">
        <f>('Valori assoluti'!R38-'Valori assoluti'!Q38)/'Valori assoluti'!Q38*100</f>
        <v>0.91325125546735786</v>
      </c>
      <c r="S38" s="31">
        <f>('Valori assoluti'!S38-'Valori assoluti'!R38)/'Valori assoluti'!R38*100</f>
        <v>-0.97321159827430515</v>
      </c>
      <c r="T38" s="31">
        <f>('Valori assoluti'!T38-'Valori assoluti'!S38)/'Valori assoluti'!S38*100</f>
        <v>-1.5525835866261397</v>
      </c>
      <c r="U38" s="31">
        <f>('Valori assoluti'!U38-'Valori assoluti'!T38)/'Valori assoluti'!T38*100</f>
        <v>-0.63189787542349507</v>
      </c>
      <c r="V38" s="11">
        <f>('Valori assoluti'!U38-'Valori assoluti'!C38)/'Valori assoluti'!C38*100</f>
        <v>-35.3353728776327</v>
      </c>
      <c r="W38" s="11">
        <f>('Valori assoluti'!U38-'Valori assoluti'!L38)/'Valori assoluti'!L38*100</f>
        <v>-20.784982935153586</v>
      </c>
    </row>
    <row r="39" spans="1:23">
      <c r="A39" s="148" t="s">
        <v>35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V39" s="88"/>
    </row>
    <row r="40" spans="1:23">
      <c r="A40" s="149" t="s">
        <v>84</v>
      </c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V40" s="88"/>
    </row>
  </sheetData>
  <mergeCells count="22">
    <mergeCell ref="A1:P1"/>
    <mergeCell ref="A3:O3"/>
    <mergeCell ref="A39:O39"/>
    <mergeCell ref="A40:O40"/>
    <mergeCell ref="A27:A28"/>
    <mergeCell ref="A29:A30"/>
    <mergeCell ref="A31:A3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3:A14"/>
    <mergeCell ref="A4:B4"/>
    <mergeCell ref="A5:A6"/>
    <mergeCell ref="A7:A8"/>
    <mergeCell ref="A9:A10"/>
    <mergeCell ref="A11:A12"/>
  </mergeCells>
  <pageMargins left="0.7" right="0.7" top="0.75" bottom="0.7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opLeftCell="A89" workbookViewId="0">
      <selection sqref="A1:XFD1048576"/>
    </sheetView>
  </sheetViews>
  <sheetFormatPr defaultRowHeight="14.3"/>
  <sheetData>
    <row r="1" spans="1:12">
      <c r="A1" s="13" t="s">
        <v>52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>
      <c r="A3" s="150" t="s">
        <v>53</v>
      </c>
      <c r="B3" s="152" t="s">
        <v>1</v>
      </c>
      <c r="C3" s="152"/>
      <c r="D3" s="152"/>
      <c r="E3" s="16"/>
      <c r="F3" s="152" t="s">
        <v>4</v>
      </c>
      <c r="G3" s="152"/>
      <c r="H3" s="152"/>
      <c r="I3" s="16"/>
      <c r="J3" s="152" t="s">
        <v>5</v>
      </c>
      <c r="K3" s="152"/>
      <c r="L3" s="152"/>
    </row>
    <row r="4" spans="1:12">
      <c r="A4" s="151"/>
      <c r="B4" s="17" t="s">
        <v>54</v>
      </c>
      <c r="C4" s="17" t="s">
        <v>55</v>
      </c>
      <c r="D4" s="17" t="s">
        <v>56</v>
      </c>
      <c r="E4" s="17"/>
      <c r="F4" s="17" t="s">
        <v>54</v>
      </c>
      <c r="G4" s="17" t="s">
        <v>55</v>
      </c>
      <c r="H4" s="17" t="s">
        <v>56</v>
      </c>
      <c r="I4" s="17"/>
      <c r="J4" s="17" t="s">
        <v>54</v>
      </c>
      <c r="K4" s="17" t="s">
        <v>55</v>
      </c>
      <c r="L4" s="17" t="s">
        <v>56</v>
      </c>
    </row>
    <row r="5" spans="1:12">
      <c r="A5" s="14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>
      <c r="A6" s="14" t="s">
        <v>57</v>
      </c>
      <c r="B6" s="19">
        <v>787</v>
      </c>
      <c r="C6" s="19">
        <v>16</v>
      </c>
      <c r="D6" s="19">
        <v>1127</v>
      </c>
      <c r="E6" s="19"/>
      <c r="F6" s="19">
        <v>810</v>
      </c>
      <c r="G6" s="19">
        <v>18</v>
      </c>
      <c r="H6" s="19">
        <v>1185</v>
      </c>
      <c r="I6" s="19"/>
      <c r="J6" s="19">
        <v>819</v>
      </c>
      <c r="K6" s="19">
        <v>19</v>
      </c>
      <c r="L6" s="19">
        <v>1236</v>
      </c>
    </row>
    <row r="7" spans="1:12">
      <c r="A7" s="14" t="s">
        <v>58</v>
      </c>
      <c r="B7" s="19">
        <v>20</v>
      </c>
      <c r="C7" s="20"/>
      <c r="D7" s="19">
        <v>29</v>
      </c>
      <c r="E7" s="19"/>
      <c r="F7" s="19">
        <v>15</v>
      </c>
      <c r="G7" s="20"/>
      <c r="H7" s="19">
        <v>19</v>
      </c>
      <c r="I7" s="19"/>
      <c r="J7" s="19">
        <v>22</v>
      </c>
      <c r="K7" s="20"/>
      <c r="L7" s="19">
        <v>40</v>
      </c>
    </row>
    <row r="8" spans="1:12">
      <c r="A8" s="14" t="s">
        <v>59</v>
      </c>
      <c r="B8" s="19">
        <v>2350</v>
      </c>
      <c r="C8" s="19">
        <v>38</v>
      </c>
      <c r="D8" s="19">
        <v>3364</v>
      </c>
      <c r="E8" s="19"/>
      <c r="F8" s="19">
        <v>2512</v>
      </c>
      <c r="G8" s="19">
        <v>33</v>
      </c>
      <c r="H8" s="19">
        <v>3604</v>
      </c>
      <c r="I8" s="19"/>
      <c r="J8" s="19">
        <v>2587</v>
      </c>
      <c r="K8" s="19">
        <v>23</v>
      </c>
      <c r="L8" s="19">
        <v>3632</v>
      </c>
    </row>
    <row r="9" spans="1:12">
      <c r="A9" s="14" t="s">
        <v>60</v>
      </c>
      <c r="B9" s="19">
        <v>197</v>
      </c>
      <c r="C9" s="19">
        <v>1</v>
      </c>
      <c r="D9" s="19">
        <v>266</v>
      </c>
      <c r="E9" s="19"/>
      <c r="F9" s="19">
        <v>197</v>
      </c>
      <c r="G9" s="20">
        <v>4</v>
      </c>
      <c r="H9" s="19">
        <v>286</v>
      </c>
      <c r="I9" s="19"/>
      <c r="J9" s="19">
        <v>210</v>
      </c>
      <c r="K9" s="19">
        <v>5</v>
      </c>
      <c r="L9" s="19">
        <v>281</v>
      </c>
    </row>
    <row r="10" spans="1:12">
      <c r="A10" s="21" t="s">
        <v>61</v>
      </c>
      <c r="B10" s="22">
        <v>106</v>
      </c>
      <c r="C10" s="23"/>
      <c r="D10" s="22">
        <v>130</v>
      </c>
      <c r="E10" s="22"/>
      <c r="F10" s="22">
        <v>100</v>
      </c>
      <c r="G10" s="23">
        <v>3</v>
      </c>
      <c r="H10" s="22">
        <v>139</v>
      </c>
      <c r="I10" s="22"/>
      <c r="J10" s="22">
        <v>124</v>
      </c>
      <c r="K10" s="23">
        <v>2</v>
      </c>
      <c r="L10" s="22">
        <v>155</v>
      </c>
    </row>
    <row r="11" spans="1:12">
      <c r="A11" s="21" t="s">
        <v>62</v>
      </c>
      <c r="B11" s="22">
        <v>91</v>
      </c>
      <c r="C11" s="23">
        <v>1</v>
      </c>
      <c r="D11" s="22">
        <v>136</v>
      </c>
      <c r="E11" s="22"/>
      <c r="F11" s="22">
        <v>97</v>
      </c>
      <c r="G11" s="23">
        <v>1</v>
      </c>
      <c r="H11" s="22">
        <v>147</v>
      </c>
      <c r="I11" s="22"/>
      <c r="J11" s="22">
        <v>86</v>
      </c>
      <c r="K11" s="23">
        <v>3</v>
      </c>
      <c r="L11" s="22">
        <v>126</v>
      </c>
    </row>
    <row r="12" spans="1:12">
      <c r="A12" s="14" t="s">
        <v>63</v>
      </c>
      <c r="B12" s="19">
        <v>1029</v>
      </c>
      <c r="C12" s="19">
        <v>25</v>
      </c>
      <c r="D12" s="19">
        <v>1453</v>
      </c>
      <c r="E12" s="19"/>
      <c r="F12" s="19">
        <v>949</v>
      </c>
      <c r="G12" s="19">
        <v>21</v>
      </c>
      <c r="H12" s="19">
        <v>1281</v>
      </c>
      <c r="I12" s="19"/>
      <c r="J12" s="19">
        <v>1083</v>
      </c>
      <c r="K12" s="19">
        <v>33</v>
      </c>
      <c r="L12" s="19">
        <v>1473</v>
      </c>
    </row>
    <row r="13" spans="1:12">
      <c r="A13" s="14" t="s">
        <v>64</v>
      </c>
      <c r="B13" s="19">
        <v>252</v>
      </c>
      <c r="C13" s="19">
        <v>3</v>
      </c>
      <c r="D13" s="19">
        <v>334</v>
      </c>
      <c r="E13" s="19"/>
      <c r="F13" s="19">
        <v>230</v>
      </c>
      <c r="G13" s="19">
        <v>4</v>
      </c>
      <c r="H13" s="19">
        <v>307</v>
      </c>
      <c r="I13" s="19"/>
      <c r="J13" s="19">
        <v>241</v>
      </c>
      <c r="K13" s="19">
        <v>5</v>
      </c>
      <c r="L13" s="19">
        <v>310</v>
      </c>
    </row>
    <row r="14" spans="1:12">
      <c r="A14" s="14" t="s">
        <v>65</v>
      </c>
      <c r="B14" s="19">
        <v>640</v>
      </c>
      <c r="C14" s="19">
        <v>11</v>
      </c>
      <c r="D14" s="19">
        <v>826</v>
      </c>
      <c r="E14" s="19"/>
      <c r="F14" s="19">
        <v>630</v>
      </c>
      <c r="G14" s="19">
        <v>6</v>
      </c>
      <c r="H14" s="19">
        <v>770</v>
      </c>
      <c r="I14" s="19"/>
      <c r="J14" s="19">
        <v>642</v>
      </c>
      <c r="K14" s="19">
        <v>7</v>
      </c>
      <c r="L14" s="19">
        <v>797</v>
      </c>
    </row>
    <row r="15" spans="1:12">
      <c r="A15" s="14" t="s">
        <v>66</v>
      </c>
      <c r="B15" s="19">
        <v>1232</v>
      </c>
      <c r="C15" s="19">
        <v>19</v>
      </c>
      <c r="D15" s="19">
        <v>1669</v>
      </c>
      <c r="E15" s="19"/>
      <c r="F15" s="19">
        <v>1184</v>
      </c>
      <c r="G15" s="19">
        <v>25</v>
      </c>
      <c r="H15" s="19">
        <v>1615</v>
      </c>
      <c r="I15" s="19"/>
      <c r="J15" s="19">
        <v>1251</v>
      </c>
      <c r="K15" s="19">
        <v>21</v>
      </c>
      <c r="L15" s="19">
        <v>1716</v>
      </c>
    </row>
    <row r="16" spans="1:12">
      <c r="A16" s="14" t="s">
        <v>67</v>
      </c>
      <c r="B16" s="19">
        <v>1196</v>
      </c>
      <c r="C16" s="19">
        <v>21</v>
      </c>
      <c r="D16" s="19">
        <v>1607</v>
      </c>
      <c r="E16" s="19"/>
      <c r="F16" s="19">
        <v>1197</v>
      </c>
      <c r="G16" s="19">
        <v>15</v>
      </c>
      <c r="H16" s="19">
        <v>1606</v>
      </c>
      <c r="I16" s="19"/>
      <c r="J16" s="19">
        <v>1246</v>
      </c>
      <c r="K16" s="19">
        <v>14</v>
      </c>
      <c r="L16" s="19">
        <v>1656</v>
      </c>
    </row>
    <row r="17" spans="1:12">
      <c r="A17" s="14" t="s">
        <v>68</v>
      </c>
      <c r="B17" s="19">
        <v>176</v>
      </c>
      <c r="C17" s="19">
        <v>2</v>
      </c>
      <c r="D17" s="19">
        <v>254</v>
      </c>
      <c r="E17" s="19"/>
      <c r="F17" s="19">
        <v>155</v>
      </c>
      <c r="G17" s="19">
        <v>1</v>
      </c>
      <c r="H17" s="19">
        <v>211</v>
      </c>
      <c r="I17" s="19"/>
      <c r="J17" s="19">
        <v>188</v>
      </c>
      <c r="K17" s="19">
        <v>2</v>
      </c>
      <c r="L17" s="19">
        <v>275</v>
      </c>
    </row>
    <row r="18" spans="1:12">
      <c r="A18" s="14" t="s">
        <v>69</v>
      </c>
      <c r="B18" s="19">
        <v>326</v>
      </c>
      <c r="C18" s="19">
        <v>9</v>
      </c>
      <c r="D18" s="19">
        <v>472</v>
      </c>
      <c r="E18" s="19"/>
      <c r="F18" s="19">
        <v>345</v>
      </c>
      <c r="G18" s="19">
        <v>8</v>
      </c>
      <c r="H18" s="19">
        <v>507</v>
      </c>
      <c r="I18" s="19"/>
      <c r="J18" s="19">
        <v>327</v>
      </c>
      <c r="K18" s="19">
        <v>9</v>
      </c>
      <c r="L18" s="19">
        <v>511</v>
      </c>
    </row>
    <row r="19" spans="1:12">
      <c r="A19" s="14" t="s">
        <v>70</v>
      </c>
      <c r="B19" s="19">
        <v>1625</v>
      </c>
      <c r="C19" s="19">
        <v>26</v>
      </c>
      <c r="D19" s="19">
        <v>2339</v>
      </c>
      <c r="E19" s="19"/>
      <c r="F19" s="19">
        <v>1537</v>
      </c>
      <c r="G19" s="19">
        <v>30</v>
      </c>
      <c r="H19" s="19">
        <v>2120</v>
      </c>
      <c r="I19" s="19"/>
      <c r="J19" s="19">
        <v>1593</v>
      </c>
      <c r="K19" s="19">
        <v>26</v>
      </c>
      <c r="L19" s="19">
        <v>2223</v>
      </c>
    </row>
    <row r="20" spans="1:12">
      <c r="A20" s="14" t="s">
        <v>71</v>
      </c>
      <c r="B20" s="19">
        <v>201</v>
      </c>
      <c r="C20" s="20">
        <v>5</v>
      </c>
      <c r="D20" s="19">
        <v>326</v>
      </c>
      <c r="E20" s="19"/>
      <c r="F20" s="19">
        <v>218</v>
      </c>
      <c r="G20" s="19">
        <v>6</v>
      </c>
      <c r="H20" s="19">
        <v>352</v>
      </c>
      <c r="I20" s="19"/>
      <c r="J20" s="19">
        <v>219</v>
      </c>
      <c r="K20" s="19">
        <v>6</v>
      </c>
      <c r="L20" s="19">
        <v>354</v>
      </c>
    </row>
    <row r="21" spans="1:12">
      <c r="A21" s="14" t="s">
        <v>72</v>
      </c>
      <c r="B21" s="19">
        <v>33</v>
      </c>
      <c r="C21" s="20"/>
      <c r="D21" s="19">
        <v>56</v>
      </c>
      <c r="E21" s="19"/>
      <c r="F21" s="19">
        <v>26</v>
      </c>
      <c r="G21" s="19"/>
      <c r="H21" s="19">
        <v>49</v>
      </c>
      <c r="I21" s="19"/>
      <c r="J21" s="19">
        <v>43</v>
      </c>
      <c r="K21" s="19">
        <v>3</v>
      </c>
      <c r="L21" s="19">
        <v>70</v>
      </c>
    </row>
    <row r="22" spans="1:12">
      <c r="A22" s="14" t="s">
        <v>73</v>
      </c>
      <c r="B22" s="19">
        <v>743</v>
      </c>
      <c r="C22" s="19">
        <v>11</v>
      </c>
      <c r="D22" s="19">
        <v>1162</v>
      </c>
      <c r="E22" s="19"/>
      <c r="F22" s="19">
        <v>699</v>
      </c>
      <c r="G22" s="19">
        <v>16</v>
      </c>
      <c r="H22" s="19">
        <v>1050</v>
      </c>
      <c r="I22" s="19"/>
      <c r="J22" s="19">
        <v>753</v>
      </c>
      <c r="K22" s="19">
        <v>18</v>
      </c>
      <c r="L22" s="19">
        <v>1119</v>
      </c>
    </row>
    <row r="23" spans="1:12">
      <c r="A23" s="14" t="s">
        <v>74</v>
      </c>
      <c r="B23" s="19">
        <v>721</v>
      </c>
      <c r="C23" s="19">
        <v>14</v>
      </c>
      <c r="D23" s="19">
        <v>1252</v>
      </c>
      <c r="E23" s="19"/>
      <c r="F23" s="19">
        <v>717</v>
      </c>
      <c r="G23" s="19">
        <v>20</v>
      </c>
      <c r="H23" s="19">
        <v>1182</v>
      </c>
      <c r="I23" s="19"/>
      <c r="J23" s="19">
        <v>795</v>
      </c>
      <c r="K23" s="19">
        <v>12</v>
      </c>
      <c r="L23" s="19">
        <v>1420</v>
      </c>
    </row>
    <row r="24" spans="1:12">
      <c r="A24" s="14" t="s">
        <v>75</v>
      </c>
      <c r="B24" s="19">
        <v>78</v>
      </c>
      <c r="C24" s="19">
        <v>7</v>
      </c>
      <c r="D24" s="19">
        <v>136</v>
      </c>
      <c r="E24" s="19"/>
      <c r="F24" s="19">
        <v>76</v>
      </c>
      <c r="G24" s="19">
        <v>7</v>
      </c>
      <c r="H24" s="19">
        <v>106</v>
      </c>
      <c r="I24" s="19"/>
      <c r="J24" s="19">
        <v>64</v>
      </c>
      <c r="K24" s="19">
        <v>1</v>
      </c>
      <c r="L24" s="19">
        <v>102</v>
      </c>
    </row>
    <row r="25" spans="1:12">
      <c r="A25" s="14" t="s">
        <v>76</v>
      </c>
      <c r="B25" s="19">
        <v>240</v>
      </c>
      <c r="C25" s="19">
        <v>13</v>
      </c>
      <c r="D25" s="19">
        <v>433</v>
      </c>
      <c r="E25" s="19"/>
      <c r="F25" s="19">
        <v>184</v>
      </c>
      <c r="G25" s="19">
        <v>7</v>
      </c>
      <c r="H25" s="19">
        <v>319</v>
      </c>
      <c r="I25" s="19"/>
      <c r="J25" s="19">
        <v>176</v>
      </c>
      <c r="K25" s="19">
        <v>9</v>
      </c>
      <c r="L25" s="19">
        <v>292</v>
      </c>
    </row>
    <row r="26" spans="1:12">
      <c r="A26" s="14" t="s">
        <v>77</v>
      </c>
      <c r="B26" s="19">
        <v>837</v>
      </c>
      <c r="C26" s="19">
        <v>6</v>
      </c>
      <c r="D26" s="19">
        <v>1204</v>
      </c>
      <c r="E26" s="19"/>
      <c r="F26" s="19">
        <v>839</v>
      </c>
      <c r="G26" s="19">
        <v>15</v>
      </c>
      <c r="H26" s="19">
        <v>1262</v>
      </c>
      <c r="I26" s="19"/>
      <c r="J26" s="19">
        <v>979</v>
      </c>
      <c r="K26" s="19">
        <v>8</v>
      </c>
      <c r="L26" s="19">
        <v>1444</v>
      </c>
    </row>
    <row r="27" spans="1:12">
      <c r="A27" s="14" t="s">
        <v>78</v>
      </c>
      <c r="B27" s="19">
        <v>260</v>
      </c>
      <c r="C27" s="19">
        <v>3</v>
      </c>
      <c r="D27" s="19">
        <v>379</v>
      </c>
      <c r="E27" s="19"/>
      <c r="F27" s="19">
        <v>249</v>
      </c>
      <c r="G27" s="19">
        <v>5</v>
      </c>
      <c r="H27" s="19">
        <v>356</v>
      </c>
      <c r="I27" s="19"/>
      <c r="J27" s="19">
        <v>261</v>
      </c>
      <c r="K27" s="19">
        <v>6</v>
      </c>
      <c r="L27" s="19">
        <v>401</v>
      </c>
    </row>
    <row r="28" spans="1:12">
      <c r="A28" s="24" t="s">
        <v>79</v>
      </c>
      <c r="B28" s="25">
        <v>12943</v>
      </c>
      <c r="C28" s="25">
        <v>230</v>
      </c>
      <c r="D28" s="25">
        <v>18688</v>
      </c>
      <c r="E28" s="25"/>
      <c r="F28" s="25">
        <v>12769</v>
      </c>
      <c r="G28" s="25">
        <v>241</v>
      </c>
      <c r="H28" s="25">
        <v>18187</v>
      </c>
      <c r="I28" s="25"/>
      <c r="J28" s="25">
        <v>13499</v>
      </c>
      <c r="K28" s="25">
        <v>227</v>
      </c>
      <c r="L28" s="25">
        <v>19352</v>
      </c>
    </row>
    <row r="29" spans="1:1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>
      <c r="A31" s="150" t="s">
        <v>53</v>
      </c>
      <c r="B31" s="152" t="s">
        <v>7</v>
      </c>
      <c r="C31" s="152"/>
      <c r="D31" s="152"/>
      <c r="E31" s="16"/>
      <c r="F31" s="152" t="s">
        <v>8</v>
      </c>
      <c r="G31" s="152"/>
      <c r="H31" s="152"/>
      <c r="I31" s="16"/>
      <c r="J31" s="152" t="s">
        <v>9</v>
      </c>
      <c r="K31" s="152"/>
      <c r="L31" s="152"/>
    </row>
    <row r="32" spans="1:12">
      <c r="A32" s="151"/>
      <c r="B32" s="17" t="s">
        <v>54</v>
      </c>
      <c r="C32" s="17" t="s">
        <v>55</v>
      </c>
      <c r="D32" s="17" t="s">
        <v>56</v>
      </c>
      <c r="E32" s="17"/>
      <c r="F32" s="17" t="s">
        <v>54</v>
      </c>
      <c r="G32" s="17" t="s">
        <v>55</v>
      </c>
      <c r="H32" s="17" t="s">
        <v>56</v>
      </c>
      <c r="I32" s="17"/>
      <c r="J32" s="17" t="s">
        <v>54</v>
      </c>
      <c r="K32" s="17" t="s">
        <v>55</v>
      </c>
      <c r="L32" s="17" t="s">
        <v>56</v>
      </c>
    </row>
    <row r="33" spans="1:12">
      <c r="A33" s="14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1:12">
      <c r="A34" s="14" t="s">
        <v>57</v>
      </c>
      <c r="B34" s="19">
        <v>884</v>
      </c>
      <c r="C34" s="19">
        <v>12</v>
      </c>
      <c r="D34" s="19">
        <v>1300</v>
      </c>
      <c r="E34" s="19"/>
      <c r="F34" s="19">
        <v>1037</v>
      </c>
      <c r="G34" s="19">
        <v>21</v>
      </c>
      <c r="H34" s="19">
        <v>1444</v>
      </c>
      <c r="I34" s="19"/>
      <c r="J34" s="19">
        <v>958</v>
      </c>
      <c r="K34" s="19">
        <v>20</v>
      </c>
      <c r="L34" s="19">
        <v>1391</v>
      </c>
    </row>
    <row r="35" spans="1:12">
      <c r="A35" s="14" t="s">
        <v>58</v>
      </c>
      <c r="B35" s="19">
        <v>13</v>
      </c>
      <c r="C35" s="23"/>
      <c r="D35" s="19">
        <v>13</v>
      </c>
      <c r="E35" s="19"/>
      <c r="F35" s="19">
        <v>24</v>
      </c>
      <c r="G35" s="20"/>
      <c r="H35" s="19">
        <v>32</v>
      </c>
      <c r="I35" s="19"/>
      <c r="J35" s="19">
        <v>24</v>
      </c>
      <c r="K35" s="20">
        <v>1</v>
      </c>
      <c r="L35" s="19">
        <v>29</v>
      </c>
    </row>
    <row r="36" spans="1:12">
      <c r="A36" s="14" t="s">
        <v>59</v>
      </c>
      <c r="B36" s="19">
        <v>2924</v>
      </c>
      <c r="C36" s="19">
        <v>41</v>
      </c>
      <c r="D36" s="19">
        <v>3999</v>
      </c>
      <c r="E36" s="19"/>
      <c r="F36" s="19">
        <v>3135</v>
      </c>
      <c r="G36" s="19">
        <v>28</v>
      </c>
      <c r="H36" s="19">
        <v>4342</v>
      </c>
      <c r="I36" s="19"/>
      <c r="J36" s="19">
        <v>2858</v>
      </c>
      <c r="K36" s="19">
        <v>35</v>
      </c>
      <c r="L36" s="19">
        <v>3948</v>
      </c>
    </row>
    <row r="37" spans="1:12">
      <c r="A37" s="14" t="s">
        <v>60</v>
      </c>
      <c r="B37" s="19">
        <v>235</v>
      </c>
      <c r="C37" s="19">
        <v>2</v>
      </c>
      <c r="D37" s="19">
        <v>307</v>
      </c>
      <c r="E37" s="19"/>
      <c r="F37" s="19">
        <v>266</v>
      </c>
      <c r="G37" s="19">
        <v>4</v>
      </c>
      <c r="H37" s="19">
        <v>376</v>
      </c>
      <c r="I37" s="19"/>
      <c r="J37" s="19">
        <v>279</v>
      </c>
      <c r="K37" s="19">
        <v>6</v>
      </c>
      <c r="L37" s="19">
        <v>367</v>
      </c>
    </row>
    <row r="38" spans="1:12">
      <c r="A38" s="21" t="s">
        <v>61</v>
      </c>
      <c r="B38" s="22">
        <v>137</v>
      </c>
      <c r="C38" s="22">
        <v>2</v>
      </c>
      <c r="D38" s="22">
        <v>169</v>
      </c>
      <c r="E38" s="22"/>
      <c r="F38" s="22">
        <v>139</v>
      </c>
      <c r="G38" s="23">
        <v>1</v>
      </c>
      <c r="H38" s="22">
        <v>197</v>
      </c>
      <c r="I38" s="22"/>
      <c r="J38" s="22">
        <v>166</v>
      </c>
      <c r="K38" s="22">
        <v>1</v>
      </c>
      <c r="L38" s="22">
        <v>214</v>
      </c>
    </row>
    <row r="39" spans="1:12">
      <c r="A39" s="21" t="s">
        <v>62</v>
      </c>
      <c r="B39" s="22">
        <v>98</v>
      </c>
      <c r="C39" s="23"/>
      <c r="D39" s="22">
        <v>138</v>
      </c>
      <c r="E39" s="22"/>
      <c r="F39" s="22">
        <v>127</v>
      </c>
      <c r="G39" s="22">
        <v>3</v>
      </c>
      <c r="H39" s="22">
        <v>179</v>
      </c>
      <c r="I39" s="22"/>
      <c r="J39" s="22">
        <v>113</v>
      </c>
      <c r="K39" s="22">
        <v>5</v>
      </c>
      <c r="L39" s="22">
        <v>153</v>
      </c>
    </row>
    <row r="40" spans="1:12">
      <c r="A40" s="14" t="s">
        <v>63</v>
      </c>
      <c r="B40" s="19">
        <v>1163</v>
      </c>
      <c r="C40" s="19">
        <v>29</v>
      </c>
      <c r="D40" s="19">
        <v>1585</v>
      </c>
      <c r="E40" s="19"/>
      <c r="F40" s="19">
        <v>1316</v>
      </c>
      <c r="G40" s="19">
        <v>32</v>
      </c>
      <c r="H40" s="19">
        <v>1827</v>
      </c>
      <c r="I40" s="19"/>
      <c r="J40" s="19">
        <v>1321</v>
      </c>
      <c r="K40" s="19">
        <v>35</v>
      </c>
      <c r="L40" s="19">
        <v>1780</v>
      </c>
    </row>
    <row r="41" spans="1:12">
      <c r="A41" s="14" t="s">
        <v>64</v>
      </c>
      <c r="B41" s="19">
        <v>313</v>
      </c>
      <c r="C41" s="19">
        <v>3</v>
      </c>
      <c r="D41" s="19">
        <v>411</v>
      </c>
      <c r="E41" s="19"/>
      <c r="F41" s="19">
        <v>300</v>
      </c>
      <c r="G41" s="19">
        <v>7</v>
      </c>
      <c r="H41" s="19">
        <v>404</v>
      </c>
      <c r="I41" s="19"/>
      <c r="J41" s="19">
        <v>311</v>
      </c>
      <c r="K41" s="19">
        <v>9</v>
      </c>
      <c r="L41" s="19">
        <v>422</v>
      </c>
    </row>
    <row r="42" spans="1:12">
      <c r="A42" s="14" t="s">
        <v>65</v>
      </c>
      <c r="B42" s="19">
        <v>639</v>
      </c>
      <c r="C42" s="19">
        <v>4</v>
      </c>
      <c r="D42" s="19">
        <v>772</v>
      </c>
      <c r="E42" s="19"/>
      <c r="F42" s="19">
        <v>746</v>
      </c>
      <c r="G42" s="19">
        <v>5</v>
      </c>
      <c r="H42" s="19">
        <v>937</v>
      </c>
      <c r="I42" s="19"/>
      <c r="J42" s="19">
        <v>727</v>
      </c>
      <c r="K42" s="19">
        <v>1</v>
      </c>
      <c r="L42" s="19">
        <v>932</v>
      </c>
    </row>
    <row r="43" spans="1:12">
      <c r="A43" s="14" t="s">
        <v>66</v>
      </c>
      <c r="B43" s="19">
        <v>1459</v>
      </c>
      <c r="C43" s="19">
        <v>22</v>
      </c>
      <c r="D43" s="19">
        <v>1949</v>
      </c>
      <c r="E43" s="19"/>
      <c r="F43" s="19">
        <v>1655</v>
      </c>
      <c r="G43" s="19">
        <v>18</v>
      </c>
      <c r="H43" s="19">
        <v>2220</v>
      </c>
      <c r="I43" s="19"/>
      <c r="J43" s="19">
        <v>1655</v>
      </c>
      <c r="K43" s="19">
        <v>29</v>
      </c>
      <c r="L43" s="19">
        <v>2255</v>
      </c>
    </row>
    <row r="44" spans="1:12">
      <c r="A44" s="14" t="s">
        <v>67</v>
      </c>
      <c r="B44" s="19">
        <v>1368</v>
      </c>
      <c r="C44" s="19">
        <v>15</v>
      </c>
      <c r="D44" s="19">
        <v>1831</v>
      </c>
      <c r="E44" s="19"/>
      <c r="F44" s="19">
        <v>1436</v>
      </c>
      <c r="G44" s="19">
        <v>26</v>
      </c>
      <c r="H44" s="19">
        <v>1890</v>
      </c>
      <c r="I44" s="19"/>
      <c r="J44" s="19">
        <v>1436</v>
      </c>
      <c r="K44" s="19">
        <v>22</v>
      </c>
      <c r="L44" s="19">
        <v>1950</v>
      </c>
    </row>
    <row r="45" spans="1:12">
      <c r="A45" s="14" t="s">
        <v>68</v>
      </c>
      <c r="B45" s="19">
        <v>180</v>
      </c>
      <c r="C45" s="19"/>
      <c r="D45" s="19">
        <v>263</v>
      </c>
      <c r="E45" s="19"/>
      <c r="F45" s="19">
        <v>223</v>
      </c>
      <c r="G45" s="19">
        <v>6</v>
      </c>
      <c r="H45" s="19">
        <v>321</v>
      </c>
      <c r="I45" s="19"/>
      <c r="J45" s="19">
        <v>218</v>
      </c>
      <c r="K45" s="19">
        <v>5</v>
      </c>
      <c r="L45" s="19">
        <v>310</v>
      </c>
    </row>
    <row r="46" spans="1:12">
      <c r="A46" s="14" t="s">
        <v>69</v>
      </c>
      <c r="B46" s="19">
        <v>365</v>
      </c>
      <c r="C46" s="19">
        <v>7</v>
      </c>
      <c r="D46" s="19">
        <v>537</v>
      </c>
      <c r="E46" s="19"/>
      <c r="F46" s="19">
        <v>488</v>
      </c>
      <c r="G46" s="19">
        <v>7</v>
      </c>
      <c r="H46" s="19">
        <v>677</v>
      </c>
      <c r="I46" s="19"/>
      <c r="J46" s="19">
        <v>500</v>
      </c>
      <c r="K46" s="19">
        <v>6</v>
      </c>
      <c r="L46" s="19">
        <v>701</v>
      </c>
    </row>
    <row r="47" spans="1:12">
      <c r="A47" s="14" t="s">
        <v>70</v>
      </c>
      <c r="B47" s="19">
        <v>1705</v>
      </c>
      <c r="C47" s="19">
        <v>22</v>
      </c>
      <c r="D47" s="19">
        <v>2364</v>
      </c>
      <c r="E47" s="19"/>
      <c r="F47" s="19">
        <v>1862</v>
      </c>
      <c r="G47" s="19">
        <v>34</v>
      </c>
      <c r="H47" s="19">
        <v>2569</v>
      </c>
      <c r="I47" s="19"/>
      <c r="J47" s="19">
        <v>1725</v>
      </c>
      <c r="K47" s="19">
        <v>32</v>
      </c>
      <c r="L47" s="19">
        <v>2384</v>
      </c>
    </row>
    <row r="48" spans="1:12">
      <c r="A48" s="14" t="s">
        <v>71</v>
      </c>
      <c r="B48" s="19">
        <v>256</v>
      </c>
      <c r="C48" s="19">
        <v>5</v>
      </c>
      <c r="D48" s="19">
        <v>414</v>
      </c>
      <c r="E48" s="19"/>
      <c r="F48" s="19">
        <v>295</v>
      </c>
      <c r="G48" s="19">
        <v>4</v>
      </c>
      <c r="H48" s="19">
        <v>428</v>
      </c>
      <c r="I48" s="19"/>
      <c r="J48" s="19">
        <v>282</v>
      </c>
      <c r="K48" s="19">
        <v>8</v>
      </c>
      <c r="L48" s="19">
        <v>415</v>
      </c>
    </row>
    <row r="49" spans="1:12">
      <c r="A49" s="14" t="s">
        <v>72</v>
      </c>
      <c r="B49" s="19">
        <v>27</v>
      </c>
      <c r="C49" s="20"/>
      <c r="D49" s="19">
        <v>37</v>
      </c>
      <c r="E49" s="19"/>
      <c r="F49" s="19">
        <v>48</v>
      </c>
      <c r="G49" s="20">
        <v>1</v>
      </c>
      <c r="H49" s="19">
        <v>73</v>
      </c>
      <c r="I49" s="19"/>
      <c r="J49" s="19">
        <v>47</v>
      </c>
      <c r="K49" s="20"/>
      <c r="L49" s="19">
        <v>83</v>
      </c>
    </row>
    <row r="50" spans="1:12">
      <c r="A50" s="14" t="s">
        <v>73</v>
      </c>
      <c r="B50" s="19">
        <v>850</v>
      </c>
      <c r="C50" s="19">
        <v>26</v>
      </c>
      <c r="D50" s="19">
        <v>1327</v>
      </c>
      <c r="E50" s="19"/>
      <c r="F50" s="19">
        <v>859</v>
      </c>
      <c r="G50" s="19">
        <v>14</v>
      </c>
      <c r="H50" s="19">
        <v>1288</v>
      </c>
      <c r="I50" s="19"/>
      <c r="J50" s="19">
        <v>898</v>
      </c>
      <c r="K50" s="19">
        <v>22</v>
      </c>
      <c r="L50" s="19">
        <v>1322</v>
      </c>
    </row>
    <row r="51" spans="1:12">
      <c r="A51" s="14" t="s">
        <v>74</v>
      </c>
      <c r="B51" s="19">
        <v>820</v>
      </c>
      <c r="C51" s="19">
        <v>19</v>
      </c>
      <c r="D51" s="19">
        <v>1342</v>
      </c>
      <c r="E51" s="19"/>
      <c r="F51" s="19">
        <v>828</v>
      </c>
      <c r="G51" s="19">
        <v>21</v>
      </c>
      <c r="H51" s="19">
        <v>1365</v>
      </c>
      <c r="I51" s="19"/>
      <c r="J51" s="19">
        <v>922</v>
      </c>
      <c r="K51" s="19">
        <v>22</v>
      </c>
      <c r="L51" s="19">
        <v>1546</v>
      </c>
    </row>
    <row r="52" spans="1:12">
      <c r="A52" s="14" t="s">
        <v>75</v>
      </c>
      <c r="B52" s="19">
        <v>79</v>
      </c>
      <c r="C52" s="20">
        <v>3</v>
      </c>
      <c r="D52" s="19">
        <v>131</v>
      </c>
      <c r="E52" s="19"/>
      <c r="F52" s="19">
        <v>88</v>
      </c>
      <c r="G52" s="19">
        <v>3</v>
      </c>
      <c r="H52" s="19">
        <v>144</v>
      </c>
      <c r="I52" s="19"/>
      <c r="J52" s="19">
        <v>86</v>
      </c>
      <c r="K52" s="19">
        <v>4</v>
      </c>
      <c r="L52" s="19">
        <v>153</v>
      </c>
    </row>
    <row r="53" spans="1:12">
      <c r="A53" s="14" t="s">
        <v>76</v>
      </c>
      <c r="B53" s="19">
        <v>214</v>
      </c>
      <c r="C53" s="19">
        <v>8</v>
      </c>
      <c r="D53" s="19">
        <v>352</v>
      </c>
      <c r="E53" s="19"/>
      <c r="F53" s="19">
        <v>256</v>
      </c>
      <c r="G53" s="19">
        <v>14</v>
      </c>
      <c r="H53" s="19">
        <v>450</v>
      </c>
      <c r="I53" s="19"/>
      <c r="J53" s="19">
        <v>250</v>
      </c>
      <c r="K53" s="19">
        <v>14</v>
      </c>
      <c r="L53" s="19">
        <v>399</v>
      </c>
    </row>
    <row r="54" spans="1:12">
      <c r="A54" s="14" t="s">
        <v>77</v>
      </c>
      <c r="B54" s="19">
        <v>1017</v>
      </c>
      <c r="C54" s="19">
        <v>12</v>
      </c>
      <c r="D54" s="19">
        <v>1540</v>
      </c>
      <c r="E54" s="19"/>
      <c r="F54" s="19">
        <v>982</v>
      </c>
      <c r="G54" s="19">
        <v>22</v>
      </c>
      <c r="H54" s="19">
        <v>1439</v>
      </c>
      <c r="I54" s="19"/>
      <c r="J54" s="19">
        <v>960</v>
      </c>
      <c r="K54" s="19">
        <v>22</v>
      </c>
      <c r="L54" s="19">
        <v>1454</v>
      </c>
    </row>
    <row r="55" spans="1:12">
      <c r="A55" s="14" t="s">
        <v>78</v>
      </c>
      <c r="B55" s="19">
        <v>265</v>
      </c>
      <c r="C55" s="19">
        <v>7</v>
      </c>
      <c r="D55" s="19">
        <v>358</v>
      </c>
      <c r="E55" s="19"/>
      <c r="F55" s="19">
        <v>302</v>
      </c>
      <c r="G55" s="19">
        <v>6</v>
      </c>
      <c r="H55" s="19">
        <v>466</v>
      </c>
      <c r="I55" s="19"/>
      <c r="J55" s="19">
        <v>283</v>
      </c>
      <c r="K55" s="19">
        <v>9</v>
      </c>
      <c r="L55" s="19">
        <v>408</v>
      </c>
    </row>
    <row r="56" spans="1:12">
      <c r="A56" s="26" t="s">
        <v>79</v>
      </c>
      <c r="B56" s="27">
        <v>14776</v>
      </c>
      <c r="C56" s="27">
        <v>237</v>
      </c>
      <c r="D56" s="27">
        <v>20832</v>
      </c>
      <c r="E56" s="27"/>
      <c r="F56" s="27">
        <v>16146</v>
      </c>
      <c r="G56" s="27">
        <v>273</v>
      </c>
      <c r="H56" s="27">
        <v>22692</v>
      </c>
      <c r="I56" s="27"/>
      <c r="J56" s="27">
        <v>15740</v>
      </c>
      <c r="K56" s="27">
        <v>302</v>
      </c>
      <c r="L56" s="27">
        <v>22249</v>
      </c>
    </row>
    <row r="57" spans="1:12">
      <c r="A57" s="15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9" spans="1:12">
      <c r="A59" s="13" t="s">
        <v>80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>
      <c r="A61" s="150" t="s">
        <v>53</v>
      </c>
      <c r="B61" s="152" t="s">
        <v>11</v>
      </c>
      <c r="C61" s="152"/>
      <c r="D61" s="152"/>
      <c r="E61" s="16"/>
      <c r="F61" s="152" t="s">
        <v>12</v>
      </c>
      <c r="G61" s="152"/>
      <c r="H61" s="152"/>
      <c r="I61" s="16"/>
      <c r="J61" s="152" t="s">
        <v>13</v>
      </c>
      <c r="K61" s="152"/>
      <c r="L61" s="152"/>
    </row>
    <row r="62" spans="1:12">
      <c r="A62" s="151"/>
      <c r="B62" s="17" t="s">
        <v>54</v>
      </c>
      <c r="C62" s="17" t="s">
        <v>55</v>
      </c>
      <c r="D62" s="17" t="s">
        <v>56</v>
      </c>
      <c r="E62" s="17"/>
      <c r="F62" s="17" t="s">
        <v>54</v>
      </c>
      <c r="G62" s="17" t="s">
        <v>55</v>
      </c>
      <c r="H62" s="17" t="s">
        <v>56</v>
      </c>
      <c r="I62" s="17"/>
      <c r="J62" s="17" t="s">
        <v>54</v>
      </c>
      <c r="K62" s="17" t="s">
        <v>55</v>
      </c>
      <c r="L62" s="17" t="s">
        <v>56</v>
      </c>
    </row>
    <row r="63" spans="1:12">
      <c r="A63" s="14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1:12">
      <c r="A64" s="14" t="s">
        <v>57</v>
      </c>
      <c r="B64" s="19">
        <v>1064</v>
      </c>
      <c r="C64" s="19">
        <v>26</v>
      </c>
      <c r="D64" s="19">
        <v>1553</v>
      </c>
      <c r="E64" s="19"/>
      <c r="F64" s="19">
        <v>773</v>
      </c>
      <c r="G64" s="19">
        <v>19</v>
      </c>
      <c r="H64" s="19">
        <v>1130</v>
      </c>
      <c r="I64" s="19"/>
      <c r="J64" s="19">
        <v>924</v>
      </c>
      <c r="K64" s="19">
        <v>29</v>
      </c>
      <c r="L64" s="19">
        <v>1364</v>
      </c>
    </row>
    <row r="65" spans="1:12">
      <c r="A65" s="14" t="s">
        <v>58</v>
      </c>
      <c r="B65" s="19">
        <v>33</v>
      </c>
      <c r="C65" s="19">
        <v>1</v>
      </c>
      <c r="D65" s="19">
        <v>50</v>
      </c>
      <c r="E65" s="19"/>
      <c r="F65" s="19">
        <v>37</v>
      </c>
      <c r="G65" s="20">
        <v>0</v>
      </c>
      <c r="H65" s="19">
        <v>47</v>
      </c>
      <c r="I65" s="19"/>
      <c r="J65" s="19">
        <v>29</v>
      </c>
      <c r="K65" s="20">
        <v>0</v>
      </c>
      <c r="L65" s="19">
        <v>35</v>
      </c>
    </row>
    <row r="66" spans="1:12">
      <c r="A66" s="14" t="s">
        <v>59</v>
      </c>
      <c r="B66" s="19">
        <v>3018</v>
      </c>
      <c r="C66" s="19">
        <v>55</v>
      </c>
      <c r="D66" s="19">
        <v>4221</v>
      </c>
      <c r="E66" s="19"/>
      <c r="F66" s="19">
        <v>2031</v>
      </c>
      <c r="G66" s="19">
        <v>31</v>
      </c>
      <c r="H66" s="19">
        <v>2818</v>
      </c>
      <c r="I66" s="19"/>
      <c r="J66" s="19">
        <v>2963</v>
      </c>
      <c r="K66" s="19">
        <v>45</v>
      </c>
      <c r="L66" s="19">
        <v>3968</v>
      </c>
    </row>
    <row r="67" spans="1:12">
      <c r="A67" s="14" t="s">
        <v>60</v>
      </c>
      <c r="B67" s="19">
        <v>336</v>
      </c>
      <c r="C67" s="19">
        <v>8</v>
      </c>
      <c r="D67" s="19">
        <v>459</v>
      </c>
      <c r="E67" s="19"/>
      <c r="F67" s="19">
        <v>327</v>
      </c>
      <c r="G67" s="19">
        <v>11</v>
      </c>
      <c r="H67" s="19">
        <v>462</v>
      </c>
      <c r="I67" s="19"/>
      <c r="J67" s="19">
        <v>316</v>
      </c>
      <c r="K67" s="19">
        <v>8</v>
      </c>
      <c r="L67" s="19">
        <v>401</v>
      </c>
    </row>
    <row r="68" spans="1:12">
      <c r="A68" s="21" t="s">
        <v>61</v>
      </c>
      <c r="B68" s="22">
        <v>193</v>
      </c>
      <c r="C68" s="22">
        <v>6</v>
      </c>
      <c r="D68" s="22">
        <v>268</v>
      </c>
      <c r="E68" s="22"/>
      <c r="F68" s="22">
        <v>175</v>
      </c>
      <c r="G68" s="22">
        <v>6</v>
      </c>
      <c r="H68" s="22">
        <v>252</v>
      </c>
      <c r="I68" s="22"/>
      <c r="J68" s="22">
        <v>180</v>
      </c>
      <c r="K68" s="22">
        <v>3</v>
      </c>
      <c r="L68" s="22">
        <v>225</v>
      </c>
    </row>
    <row r="69" spans="1:12">
      <c r="A69" s="21" t="s">
        <v>62</v>
      </c>
      <c r="B69" s="22">
        <v>143</v>
      </c>
      <c r="C69" s="23">
        <v>2</v>
      </c>
      <c r="D69" s="22">
        <v>191</v>
      </c>
      <c r="E69" s="22"/>
      <c r="F69" s="22">
        <v>152</v>
      </c>
      <c r="G69" s="22">
        <v>5</v>
      </c>
      <c r="H69" s="22">
        <v>210</v>
      </c>
      <c r="I69" s="22"/>
      <c r="J69" s="22">
        <v>136</v>
      </c>
      <c r="K69" s="23">
        <v>5</v>
      </c>
      <c r="L69" s="22">
        <v>176</v>
      </c>
    </row>
    <row r="70" spans="1:12">
      <c r="A70" s="14" t="s">
        <v>63</v>
      </c>
      <c r="B70" s="19">
        <v>1365</v>
      </c>
      <c r="C70" s="19">
        <v>40</v>
      </c>
      <c r="D70" s="19">
        <v>1899</v>
      </c>
      <c r="E70" s="19"/>
      <c r="F70" s="19">
        <v>1153</v>
      </c>
      <c r="G70" s="19">
        <v>35</v>
      </c>
      <c r="H70" s="19">
        <v>1586</v>
      </c>
      <c r="I70" s="19"/>
      <c r="J70" s="19">
        <v>1293</v>
      </c>
      <c r="K70" s="19">
        <v>21</v>
      </c>
      <c r="L70" s="19">
        <v>1734</v>
      </c>
    </row>
    <row r="71" spans="1:12">
      <c r="A71" s="14" t="s">
        <v>64</v>
      </c>
      <c r="B71" s="19">
        <v>351</v>
      </c>
      <c r="C71" s="19">
        <v>6</v>
      </c>
      <c r="D71" s="19">
        <v>479</v>
      </c>
      <c r="E71" s="19"/>
      <c r="F71" s="19">
        <v>311</v>
      </c>
      <c r="G71" s="19">
        <v>3</v>
      </c>
      <c r="H71" s="19">
        <v>432</v>
      </c>
      <c r="I71" s="19"/>
      <c r="J71" s="19">
        <v>272</v>
      </c>
      <c r="K71" s="19">
        <v>8</v>
      </c>
      <c r="L71" s="19">
        <v>353</v>
      </c>
    </row>
    <row r="72" spans="1:12">
      <c r="A72" s="14" t="s">
        <v>65</v>
      </c>
      <c r="B72" s="19">
        <v>821</v>
      </c>
      <c r="C72" s="19">
        <v>5</v>
      </c>
      <c r="D72" s="19">
        <v>1080</v>
      </c>
      <c r="E72" s="19"/>
      <c r="F72" s="19">
        <v>735</v>
      </c>
      <c r="G72" s="19">
        <v>2</v>
      </c>
      <c r="H72" s="19">
        <v>939</v>
      </c>
      <c r="I72" s="19"/>
      <c r="J72" s="19">
        <v>706</v>
      </c>
      <c r="K72" s="19">
        <v>3</v>
      </c>
      <c r="L72" s="19">
        <v>887</v>
      </c>
    </row>
    <row r="73" spans="1:12">
      <c r="A73" s="14" t="s">
        <v>66</v>
      </c>
      <c r="B73" s="19">
        <v>1690</v>
      </c>
      <c r="C73" s="19">
        <v>32</v>
      </c>
      <c r="D73" s="19">
        <v>2295</v>
      </c>
      <c r="E73" s="19"/>
      <c r="F73" s="19">
        <v>1376</v>
      </c>
      <c r="G73" s="19">
        <v>40</v>
      </c>
      <c r="H73" s="19">
        <v>1911</v>
      </c>
      <c r="I73" s="19"/>
      <c r="J73" s="19">
        <v>1615</v>
      </c>
      <c r="K73" s="19">
        <v>42</v>
      </c>
      <c r="L73" s="19">
        <v>2128</v>
      </c>
    </row>
    <row r="74" spans="1:12">
      <c r="A74" s="14" t="s">
        <v>67</v>
      </c>
      <c r="B74" s="19">
        <v>1625</v>
      </c>
      <c r="C74" s="19">
        <v>31</v>
      </c>
      <c r="D74" s="19">
        <v>2171</v>
      </c>
      <c r="E74" s="19"/>
      <c r="F74" s="19">
        <v>1411</v>
      </c>
      <c r="G74" s="19">
        <v>29</v>
      </c>
      <c r="H74" s="19">
        <v>1937</v>
      </c>
      <c r="I74" s="19"/>
      <c r="J74" s="19">
        <v>1462</v>
      </c>
      <c r="K74" s="19">
        <v>21</v>
      </c>
      <c r="L74" s="19">
        <v>1929</v>
      </c>
    </row>
    <row r="75" spans="1:12">
      <c r="A75" s="14" t="s">
        <v>68</v>
      </c>
      <c r="B75" s="19">
        <v>209</v>
      </c>
      <c r="C75" s="19">
        <v>5</v>
      </c>
      <c r="D75" s="19">
        <v>274</v>
      </c>
      <c r="E75" s="19"/>
      <c r="F75" s="19">
        <v>199</v>
      </c>
      <c r="G75" s="19">
        <v>4</v>
      </c>
      <c r="H75" s="19">
        <v>276</v>
      </c>
      <c r="I75" s="19"/>
      <c r="J75" s="19">
        <v>207</v>
      </c>
      <c r="K75" s="19">
        <v>6</v>
      </c>
      <c r="L75" s="19">
        <v>269</v>
      </c>
    </row>
    <row r="76" spans="1:12">
      <c r="A76" s="14" t="s">
        <v>69</v>
      </c>
      <c r="B76" s="19">
        <v>586</v>
      </c>
      <c r="C76" s="19">
        <v>12</v>
      </c>
      <c r="D76" s="19">
        <v>802</v>
      </c>
      <c r="E76" s="19"/>
      <c r="F76" s="19">
        <v>502</v>
      </c>
      <c r="G76" s="19">
        <v>12</v>
      </c>
      <c r="H76" s="19">
        <v>701</v>
      </c>
      <c r="I76" s="19"/>
      <c r="J76" s="19">
        <v>482</v>
      </c>
      <c r="K76" s="19">
        <v>11</v>
      </c>
      <c r="L76" s="19">
        <v>695</v>
      </c>
    </row>
    <row r="77" spans="1:12">
      <c r="A77" s="14" t="s">
        <v>70</v>
      </c>
      <c r="B77" s="19">
        <v>1792</v>
      </c>
      <c r="C77" s="19">
        <v>33</v>
      </c>
      <c r="D77" s="19">
        <v>2516</v>
      </c>
      <c r="E77" s="19"/>
      <c r="F77" s="19">
        <v>1361</v>
      </c>
      <c r="G77" s="19">
        <v>27</v>
      </c>
      <c r="H77" s="19">
        <v>1976</v>
      </c>
      <c r="I77" s="19"/>
      <c r="J77" s="19">
        <v>1673</v>
      </c>
      <c r="K77" s="19">
        <v>25</v>
      </c>
      <c r="L77" s="19">
        <v>2324</v>
      </c>
    </row>
    <row r="78" spans="1:12">
      <c r="A78" s="14" t="s">
        <v>71</v>
      </c>
      <c r="B78" s="19">
        <v>310</v>
      </c>
      <c r="C78" s="20">
        <v>9</v>
      </c>
      <c r="D78" s="19">
        <v>447</v>
      </c>
      <c r="E78" s="19"/>
      <c r="F78" s="19">
        <v>290</v>
      </c>
      <c r="G78" s="19">
        <v>8</v>
      </c>
      <c r="H78" s="19">
        <v>429</v>
      </c>
      <c r="I78" s="19"/>
      <c r="J78" s="19">
        <v>231</v>
      </c>
      <c r="K78" s="19">
        <v>5</v>
      </c>
      <c r="L78" s="19">
        <v>313</v>
      </c>
    </row>
    <row r="79" spans="1:12">
      <c r="A79" s="14" t="s">
        <v>72</v>
      </c>
      <c r="B79" s="19">
        <v>48</v>
      </c>
      <c r="C79" s="19">
        <v>7</v>
      </c>
      <c r="D79" s="19">
        <v>81</v>
      </c>
      <c r="E79" s="19"/>
      <c r="F79" s="19">
        <v>39</v>
      </c>
      <c r="G79" s="20">
        <v>4</v>
      </c>
      <c r="H79" s="19">
        <v>50</v>
      </c>
      <c r="I79" s="19"/>
      <c r="J79" s="19">
        <v>44</v>
      </c>
      <c r="K79" s="20">
        <v>0</v>
      </c>
      <c r="L79" s="19">
        <v>65</v>
      </c>
    </row>
    <row r="80" spans="1:12">
      <c r="A80" s="14" t="s">
        <v>73</v>
      </c>
      <c r="B80" s="19">
        <v>972</v>
      </c>
      <c r="C80" s="19">
        <v>25</v>
      </c>
      <c r="D80" s="19">
        <v>1472</v>
      </c>
      <c r="E80" s="19"/>
      <c r="F80" s="19">
        <v>755</v>
      </c>
      <c r="G80" s="19">
        <v>22</v>
      </c>
      <c r="H80" s="19">
        <v>1216</v>
      </c>
      <c r="I80" s="19"/>
      <c r="J80" s="19">
        <v>773</v>
      </c>
      <c r="K80" s="19">
        <v>16</v>
      </c>
      <c r="L80" s="19">
        <v>1180</v>
      </c>
    </row>
    <row r="81" spans="1:12">
      <c r="A81" s="14" t="s">
        <v>74</v>
      </c>
      <c r="B81" s="19">
        <v>1006</v>
      </c>
      <c r="C81" s="19">
        <v>23</v>
      </c>
      <c r="D81" s="19">
        <v>1728</v>
      </c>
      <c r="E81" s="19"/>
      <c r="F81" s="19">
        <v>917</v>
      </c>
      <c r="G81" s="19">
        <v>36</v>
      </c>
      <c r="H81" s="19">
        <v>1617</v>
      </c>
      <c r="I81" s="19"/>
      <c r="J81" s="19">
        <v>791</v>
      </c>
      <c r="K81" s="19">
        <v>18</v>
      </c>
      <c r="L81" s="19">
        <v>1315</v>
      </c>
    </row>
    <row r="82" spans="1:12">
      <c r="A82" s="14" t="s">
        <v>75</v>
      </c>
      <c r="B82" s="19">
        <v>98</v>
      </c>
      <c r="C82" s="19">
        <v>6</v>
      </c>
      <c r="D82" s="19">
        <v>164</v>
      </c>
      <c r="E82" s="19"/>
      <c r="F82" s="19">
        <v>79</v>
      </c>
      <c r="G82" s="20">
        <v>2</v>
      </c>
      <c r="H82" s="19">
        <v>125</v>
      </c>
      <c r="I82" s="19"/>
      <c r="J82" s="19">
        <v>73</v>
      </c>
      <c r="K82" s="20">
        <v>1</v>
      </c>
      <c r="L82" s="19">
        <v>103</v>
      </c>
    </row>
    <row r="83" spans="1:12">
      <c r="A83" s="14" t="s">
        <v>76</v>
      </c>
      <c r="B83" s="19">
        <v>286</v>
      </c>
      <c r="C83" s="19">
        <v>11</v>
      </c>
      <c r="D83" s="19">
        <v>498</v>
      </c>
      <c r="E83" s="19"/>
      <c r="F83" s="19">
        <v>308</v>
      </c>
      <c r="G83" s="19">
        <v>11</v>
      </c>
      <c r="H83" s="19">
        <v>548</v>
      </c>
      <c r="I83" s="19"/>
      <c r="J83" s="19">
        <v>258</v>
      </c>
      <c r="K83" s="19">
        <v>9</v>
      </c>
      <c r="L83" s="19">
        <v>392</v>
      </c>
    </row>
    <row r="84" spans="1:12">
      <c r="A84" s="14" t="s">
        <v>77</v>
      </c>
      <c r="B84" s="19">
        <v>1042</v>
      </c>
      <c r="C84" s="19">
        <v>21</v>
      </c>
      <c r="D84" s="19">
        <v>1587</v>
      </c>
      <c r="E84" s="19"/>
      <c r="F84" s="19">
        <v>1003</v>
      </c>
      <c r="G84" s="19">
        <v>24</v>
      </c>
      <c r="H84" s="19">
        <v>1568</v>
      </c>
      <c r="I84" s="19"/>
      <c r="J84" s="19">
        <v>836</v>
      </c>
      <c r="K84" s="19">
        <v>14</v>
      </c>
      <c r="L84" s="19">
        <v>1230</v>
      </c>
    </row>
    <row r="85" spans="1:12">
      <c r="A85" s="14" t="s">
        <v>78</v>
      </c>
      <c r="B85" s="19">
        <v>329</v>
      </c>
      <c r="C85" s="19">
        <v>11</v>
      </c>
      <c r="D85" s="19">
        <v>505</v>
      </c>
      <c r="E85" s="19"/>
      <c r="F85" s="19">
        <v>361</v>
      </c>
      <c r="G85" s="19">
        <v>18</v>
      </c>
      <c r="H85" s="19">
        <v>574</v>
      </c>
      <c r="I85" s="19"/>
      <c r="J85" s="19">
        <v>278</v>
      </c>
      <c r="K85" s="19">
        <v>13</v>
      </c>
      <c r="L85" s="19">
        <v>423</v>
      </c>
    </row>
    <row r="86" spans="1:12">
      <c r="A86" s="24" t="s">
        <v>79</v>
      </c>
      <c r="B86" s="25">
        <v>16981</v>
      </c>
      <c r="C86" s="25">
        <v>367</v>
      </c>
      <c r="D86" s="25">
        <v>24281</v>
      </c>
      <c r="E86" s="25"/>
      <c r="F86" s="25">
        <v>13968</v>
      </c>
      <c r="G86" s="25">
        <v>338</v>
      </c>
      <c r="H86" s="25">
        <v>20342</v>
      </c>
      <c r="I86" s="25"/>
      <c r="J86" s="25">
        <v>15226</v>
      </c>
      <c r="K86" s="25">
        <v>295</v>
      </c>
      <c r="L86" s="25">
        <v>21108</v>
      </c>
    </row>
    <row r="87" spans="1:1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1:1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1:12">
      <c r="A89" s="150" t="s">
        <v>53</v>
      </c>
      <c r="B89" s="152" t="s">
        <v>15</v>
      </c>
      <c r="C89" s="152"/>
      <c r="D89" s="152"/>
      <c r="E89" s="16"/>
      <c r="F89" s="152" t="s">
        <v>16</v>
      </c>
      <c r="G89" s="152"/>
      <c r="H89" s="152"/>
      <c r="I89" s="16"/>
      <c r="J89" s="152" t="s">
        <v>17</v>
      </c>
      <c r="K89" s="152"/>
      <c r="L89" s="152"/>
    </row>
    <row r="90" spans="1:12">
      <c r="A90" s="151"/>
      <c r="B90" s="17" t="s">
        <v>54</v>
      </c>
      <c r="C90" s="17" t="s">
        <v>55</v>
      </c>
      <c r="D90" s="17" t="s">
        <v>56</v>
      </c>
      <c r="E90" s="17"/>
      <c r="F90" s="17" t="s">
        <v>54</v>
      </c>
      <c r="G90" s="17" t="s">
        <v>55</v>
      </c>
      <c r="H90" s="17" t="s">
        <v>56</v>
      </c>
      <c r="I90" s="17"/>
      <c r="J90" s="17" t="s">
        <v>54</v>
      </c>
      <c r="K90" s="17" t="s">
        <v>55</v>
      </c>
      <c r="L90" s="17" t="s">
        <v>56</v>
      </c>
    </row>
    <row r="91" spans="1:12">
      <c r="A91" s="14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2">
      <c r="A92" s="14" t="s">
        <v>57</v>
      </c>
      <c r="B92" s="19">
        <v>1029</v>
      </c>
      <c r="C92" s="19">
        <v>24</v>
      </c>
      <c r="D92" s="19">
        <v>1488</v>
      </c>
      <c r="E92" s="19"/>
      <c r="F92" s="19">
        <v>869</v>
      </c>
      <c r="G92" s="19">
        <v>26</v>
      </c>
      <c r="H92" s="19">
        <v>1235</v>
      </c>
      <c r="I92" s="19"/>
      <c r="J92" s="19">
        <v>951</v>
      </c>
      <c r="K92" s="19">
        <v>17</v>
      </c>
      <c r="L92" s="19">
        <v>1339</v>
      </c>
    </row>
    <row r="93" spans="1:12">
      <c r="A93" s="14" t="s">
        <v>58</v>
      </c>
      <c r="B93" s="19">
        <v>31</v>
      </c>
      <c r="C93" s="20">
        <v>1</v>
      </c>
      <c r="D93" s="19">
        <v>35</v>
      </c>
      <c r="E93" s="19"/>
      <c r="F93" s="19">
        <v>20</v>
      </c>
      <c r="G93" s="29"/>
      <c r="H93" s="19">
        <v>33</v>
      </c>
      <c r="I93" s="19"/>
      <c r="J93" s="19">
        <v>17</v>
      </c>
      <c r="K93" s="20"/>
      <c r="L93" s="19">
        <v>24</v>
      </c>
    </row>
    <row r="94" spans="1:12">
      <c r="A94" s="14" t="s">
        <v>59</v>
      </c>
      <c r="B94" s="19">
        <v>3137</v>
      </c>
      <c r="C94" s="19">
        <v>35</v>
      </c>
      <c r="D94" s="19">
        <v>4350</v>
      </c>
      <c r="E94" s="19"/>
      <c r="F94" s="19">
        <v>2859</v>
      </c>
      <c r="G94" s="19">
        <v>38</v>
      </c>
      <c r="H94" s="19">
        <v>3868</v>
      </c>
      <c r="I94" s="19"/>
      <c r="J94" s="19">
        <v>2411</v>
      </c>
      <c r="K94" s="19">
        <v>32</v>
      </c>
      <c r="L94" s="19">
        <v>3321</v>
      </c>
    </row>
    <row r="95" spans="1:12">
      <c r="A95" s="14" t="s">
        <v>60</v>
      </c>
      <c r="B95" s="19">
        <v>278</v>
      </c>
      <c r="C95" s="19">
        <v>11</v>
      </c>
      <c r="D95" s="19">
        <v>374</v>
      </c>
      <c r="E95" s="19"/>
      <c r="F95" s="19">
        <v>237</v>
      </c>
      <c r="G95" s="19">
        <v>5</v>
      </c>
      <c r="H95" s="19">
        <v>325</v>
      </c>
      <c r="I95" s="19"/>
      <c r="J95" s="19">
        <v>227</v>
      </c>
      <c r="K95" s="19">
        <v>5</v>
      </c>
      <c r="L95" s="19">
        <v>308</v>
      </c>
    </row>
    <row r="96" spans="1:12">
      <c r="A96" s="21" t="s">
        <v>61</v>
      </c>
      <c r="B96" s="22">
        <v>161</v>
      </c>
      <c r="C96" s="22">
        <v>6</v>
      </c>
      <c r="D96" s="22">
        <v>212</v>
      </c>
      <c r="E96" s="22"/>
      <c r="F96" s="22">
        <v>125</v>
      </c>
      <c r="G96" s="23">
        <v>4</v>
      </c>
      <c r="H96" s="22">
        <v>152</v>
      </c>
      <c r="I96" s="22"/>
      <c r="J96" s="22">
        <v>138</v>
      </c>
      <c r="K96" s="22">
        <v>4</v>
      </c>
      <c r="L96" s="22">
        <v>173</v>
      </c>
    </row>
    <row r="97" spans="1:12">
      <c r="A97" s="21" t="s">
        <v>62</v>
      </c>
      <c r="B97" s="22">
        <v>117</v>
      </c>
      <c r="C97" s="23">
        <v>5</v>
      </c>
      <c r="D97" s="22">
        <v>162</v>
      </c>
      <c r="E97" s="22"/>
      <c r="F97" s="22">
        <v>112</v>
      </c>
      <c r="G97" s="22">
        <v>1</v>
      </c>
      <c r="H97" s="22">
        <v>173</v>
      </c>
      <c r="I97" s="22"/>
      <c r="J97" s="22">
        <v>89</v>
      </c>
      <c r="K97" s="23">
        <v>1</v>
      </c>
      <c r="L97" s="22">
        <v>135</v>
      </c>
    </row>
    <row r="98" spans="1:12">
      <c r="A98" s="14" t="s">
        <v>63</v>
      </c>
      <c r="B98" s="19">
        <v>1248</v>
      </c>
      <c r="C98" s="19">
        <v>32</v>
      </c>
      <c r="D98" s="19">
        <v>1671</v>
      </c>
      <c r="E98" s="19"/>
      <c r="F98" s="19">
        <v>1112</v>
      </c>
      <c r="G98" s="19">
        <v>19</v>
      </c>
      <c r="H98" s="19">
        <v>1515</v>
      </c>
      <c r="I98" s="19"/>
      <c r="J98" s="19">
        <v>1002</v>
      </c>
      <c r="K98" s="19">
        <v>22</v>
      </c>
      <c r="L98" s="19">
        <v>1338</v>
      </c>
    </row>
    <row r="99" spans="1:12">
      <c r="A99" s="14" t="s">
        <v>64</v>
      </c>
      <c r="B99" s="19">
        <v>350</v>
      </c>
      <c r="C99" s="19">
        <v>6</v>
      </c>
      <c r="D99" s="19">
        <v>461</v>
      </c>
      <c r="E99" s="19"/>
      <c r="F99" s="19">
        <v>253</v>
      </c>
      <c r="G99" s="19">
        <v>9</v>
      </c>
      <c r="H99" s="19">
        <v>343</v>
      </c>
      <c r="I99" s="19"/>
      <c r="J99" s="19">
        <v>271</v>
      </c>
      <c r="K99" s="19">
        <v>4</v>
      </c>
      <c r="L99" s="19">
        <v>374</v>
      </c>
    </row>
    <row r="100" spans="1:12">
      <c r="A100" s="14" t="s">
        <v>65</v>
      </c>
      <c r="B100" s="19">
        <v>689</v>
      </c>
      <c r="C100" s="19">
        <v>9</v>
      </c>
      <c r="D100" s="19">
        <v>822</v>
      </c>
      <c r="E100" s="19"/>
      <c r="F100" s="19">
        <v>701</v>
      </c>
      <c r="G100" s="19">
        <v>4</v>
      </c>
      <c r="H100" s="19">
        <v>863</v>
      </c>
      <c r="I100" s="19"/>
      <c r="J100" s="19">
        <v>606</v>
      </c>
      <c r="K100" s="19">
        <v>1</v>
      </c>
      <c r="L100" s="19">
        <v>750</v>
      </c>
    </row>
    <row r="101" spans="1:12">
      <c r="A101" s="14" t="s">
        <v>66</v>
      </c>
      <c r="B101" s="19">
        <v>1488</v>
      </c>
      <c r="C101" s="19">
        <v>21</v>
      </c>
      <c r="D101" s="19">
        <v>2018</v>
      </c>
      <c r="E101" s="19"/>
      <c r="F101" s="19">
        <v>1469</v>
      </c>
      <c r="G101" s="19">
        <v>20</v>
      </c>
      <c r="H101" s="19">
        <v>1965</v>
      </c>
      <c r="I101" s="19"/>
      <c r="J101" s="19">
        <v>1332</v>
      </c>
      <c r="K101" s="19">
        <v>18</v>
      </c>
      <c r="L101" s="19">
        <v>1853</v>
      </c>
    </row>
    <row r="102" spans="1:12">
      <c r="A102" s="14" t="s">
        <v>67</v>
      </c>
      <c r="B102" s="19">
        <v>1437</v>
      </c>
      <c r="C102" s="19">
        <v>25</v>
      </c>
      <c r="D102" s="19">
        <v>1896</v>
      </c>
      <c r="E102" s="19"/>
      <c r="F102" s="19">
        <v>1389</v>
      </c>
      <c r="G102" s="19">
        <v>15</v>
      </c>
      <c r="H102" s="19">
        <v>1850</v>
      </c>
      <c r="I102" s="19"/>
      <c r="J102" s="19">
        <v>1304</v>
      </c>
      <c r="K102" s="19">
        <v>15</v>
      </c>
      <c r="L102" s="19">
        <v>1699</v>
      </c>
    </row>
    <row r="103" spans="1:12">
      <c r="A103" s="14" t="s">
        <v>68</v>
      </c>
      <c r="B103" s="19">
        <v>201</v>
      </c>
      <c r="C103" s="19">
        <v>1</v>
      </c>
      <c r="D103" s="19">
        <v>272</v>
      </c>
      <c r="E103" s="19"/>
      <c r="F103" s="19">
        <v>207</v>
      </c>
      <c r="G103" s="19">
        <v>3</v>
      </c>
      <c r="H103" s="19">
        <v>300</v>
      </c>
      <c r="I103" s="19"/>
      <c r="J103" s="19">
        <v>219</v>
      </c>
      <c r="K103" s="19"/>
      <c r="L103" s="19">
        <v>312</v>
      </c>
    </row>
    <row r="104" spans="1:12">
      <c r="A104" s="14" t="s">
        <v>69</v>
      </c>
      <c r="B104" s="19">
        <v>416</v>
      </c>
      <c r="C104" s="19">
        <v>4</v>
      </c>
      <c r="D104" s="19">
        <v>581</v>
      </c>
      <c r="E104" s="19"/>
      <c r="F104" s="19">
        <v>448</v>
      </c>
      <c r="G104" s="19">
        <v>9</v>
      </c>
      <c r="H104" s="19">
        <v>655</v>
      </c>
      <c r="I104" s="19"/>
      <c r="J104" s="19">
        <v>400</v>
      </c>
      <c r="K104" s="19">
        <v>6</v>
      </c>
      <c r="L104" s="19">
        <v>567</v>
      </c>
    </row>
    <row r="105" spans="1:12">
      <c r="A105" s="14" t="s">
        <v>70</v>
      </c>
      <c r="B105" s="19">
        <v>1738</v>
      </c>
      <c r="C105" s="19">
        <v>28</v>
      </c>
      <c r="D105" s="19">
        <v>2369</v>
      </c>
      <c r="E105" s="19"/>
      <c r="F105" s="19">
        <v>1719</v>
      </c>
      <c r="G105" s="19">
        <v>31</v>
      </c>
      <c r="H105" s="19">
        <v>2377</v>
      </c>
      <c r="I105" s="19"/>
      <c r="J105" s="19">
        <v>1609</v>
      </c>
      <c r="K105" s="19">
        <v>33</v>
      </c>
      <c r="L105" s="19">
        <v>2203</v>
      </c>
    </row>
    <row r="106" spans="1:12">
      <c r="A106" s="14" t="s">
        <v>71</v>
      </c>
      <c r="B106" s="19">
        <v>239</v>
      </c>
      <c r="C106" s="19">
        <v>4</v>
      </c>
      <c r="D106" s="19">
        <v>357</v>
      </c>
      <c r="E106" s="19"/>
      <c r="F106" s="19">
        <v>246</v>
      </c>
      <c r="G106" s="19">
        <v>11</v>
      </c>
      <c r="H106" s="19">
        <v>358</v>
      </c>
      <c r="I106" s="19"/>
      <c r="J106" s="19">
        <v>250</v>
      </c>
      <c r="K106" s="19">
        <v>5</v>
      </c>
      <c r="L106" s="19">
        <v>391</v>
      </c>
    </row>
    <row r="107" spans="1:12">
      <c r="A107" s="14" t="s">
        <v>72</v>
      </c>
      <c r="B107" s="19">
        <v>48</v>
      </c>
      <c r="C107" s="19">
        <v>1</v>
      </c>
      <c r="D107" s="19">
        <v>86</v>
      </c>
      <c r="E107" s="19"/>
      <c r="F107" s="19">
        <v>39</v>
      </c>
      <c r="G107" s="19"/>
      <c r="H107" s="19">
        <v>72</v>
      </c>
      <c r="I107" s="19"/>
      <c r="J107" s="19">
        <v>37</v>
      </c>
      <c r="K107" s="19">
        <v>1</v>
      </c>
      <c r="L107" s="19">
        <v>64</v>
      </c>
    </row>
    <row r="108" spans="1:12">
      <c r="A108" s="14" t="s">
        <v>73</v>
      </c>
      <c r="B108" s="19">
        <v>871</v>
      </c>
      <c r="C108" s="19">
        <v>19</v>
      </c>
      <c r="D108" s="19">
        <v>1358</v>
      </c>
      <c r="E108" s="19"/>
      <c r="F108" s="19">
        <v>763</v>
      </c>
      <c r="G108" s="19">
        <v>12</v>
      </c>
      <c r="H108" s="19">
        <v>1144</v>
      </c>
      <c r="I108" s="19"/>
      <c r="J108" s="19">
        <v>844</v>
      </c>
      <c r="K108" s="19">
        <v>17</v>
      </c>
      <c r="L108" s="19">
        <v>1268</v>
      </c>
    </row>
    <row r="109" spans="1:12">
      <c r="A109" s="14" t="s">
        <v>74</v>
      </c>
      <c r="B109" s="19">
        <v>799</v>
      </c>
      <c r="C109" s="19">
        <v>22</v>
      </c>
      <c r="D109" s="19">
        <v>1291</v>
      </c>
      <c r="E109" s="19"/>
      <c r="F109" s="19">
        <v>801</v>
      </c>
      <c r="G109" s="19">
        <v>29</v>
      </c>
      <c r="H109" s="19">
        <v>1360</v>
      </c>
      <c r="I109" s="19"/>
      <c r="J109" s="19">
        <v>737</v>
      </c>
      <c r="K109" s="19">
        <v>18</v>
      </c>
      <c r="L109" s="19">
        <v>1206</v>
      </c>
    </row>
    <row r="110" spans="1:12">
      <c r="A110" s="14" t="s">
        <v>75</v>
      </c>
      <c r="B110" s="19">
        <v>86</v>
      </c>
      <c r="C110" s="19">
        <v>5</v>
      </c>
      <c r="D110" s="19">
        <v>120</v>
      </c>
      <c r="E110" s="19"/>
      <c r="F110" s="19">
        <v>67</v>
      </c>
      <c r="G110" s="19">
        <v>3</v>
      </c>
      <c r="H110" s="19">
        <v>112</v>
      </c>
      <c r="I110" s="19"/>
      <c r="J110" s="19">
        <v>71</v>
      </c>
      <c r="K110" s="19"/>
      <c r="L110" s="19">
        <v>123</v>
      </c>
    </row>
    <row r="111" spans="1:12">
      <c r="A111" s="14" t="s">
        <v>76</v>
      </c>
      <c r="B111" s="19">
        <v>245</v>
      </c>
      <c r="C111" s="19">
        <v>6</v>
      </c>
      <c r="D111" s="19">
        <v>439</v>
      </c>
      <c r="E111" s="19"/>
      <c r="F111" s="19">
        <v>205</v>
      </c>
      <c r="G111" s="19">
        <v>8</v>
      </c>
      <c r="H111" s="19">
        <v>360</v>
      </c>
      <c r="I111" s="19"/>
      <c r="J111" s="19">
        <v>229</v>
      </c>
      <c r="K111" s="19">
        <v>7</v>
      </c>
      <c r="L111" s="19">
        <v>386</v>
      </c>
    </row>
    <row r="112" spans="1:12">
      <c r="A112" s="14" t="s">
        <v>77</v>
      </c>
      <c r="B112" s="19">
        <v>905</v>
      </c>
      <c r="C112" s="19">
        <v>15</v>
      </c>
      <c r="D112" s="19">
        <v>1378</v>
      </c>
      <c r="E112" s="19"/>
      <c r="F112" s="19">
        <v>851</v>
      </c>
      <c r="G112" s="19">
        <v>15</v>
      </c>
      <c r="H112" s="19">
        <v>1288</v>
      </c>
      <c r="I112" s="19"/>
      <c r="J112" s="19">
        <v>816</v>
      </c>
      <c r="K112" s="19">
        <v>18</v>
      </c>
      <c r="L112" s="19">
        <v>1207</v>
      </c>
    </row>
    <row r="113" spans="1:12">
      <c r="A113" s="14" t="s">
        <v>78</v>
      </c>
      <c r="B113" s="19">
        <v>328</v>
      </c>
      <c r="C113" s="19">
        <v>7</v>
      </c>
      <c r="D113" s="19">
        <v>478</v>
      </c>
      <c r="E113" s="19"/>
      <c r="F113" s="19">
        <v>288</v>
      </c>
      <c r="G113" s="19">
        <v>8</v>
      </c>
      <c r="H113" s="19">
        <v>422</v>
      </c>
      <c r="I113" s="19"/>
      <c r="J113" s="19">
        <v>304</v>
      </c>
      <c r="K113" s="19">
        <v>13</v>
      </c>
      <c r="L113" s="19">
        <v>422</v>
      </c>
    </row>
    <row r="114" spans="1:12">
      <c r="A114" s="26" t="s">
        <v>79</v>
      </c>
      <c r="B114" s="27">
        <v>15563</v>
      </c>
      <c r="C114" s="27">
        <v>276</v>
      </c>
      <c r="D114" s="27">
        <v>21844</v>
      </c>
      <c r="E114" s="27"/>
      <c r="F114" s="27">
        <v>14543</v>
      </c>
      <c r="G114" s="27">
        <v>265</v>
      </c>
      <c r="H114" s="27">
        <v>20445</v>
      </c>
      <c r="I114" s="27"/>
      <c r="J114" s="27">
        <v>13637</v>
      </c>
      <c r="K114" s="27">
        <v>232</v>
      </c>
      <c r="L114" s="27">
        <v>19155</v>
      </c>
    </row>
    <row r="115" spans="1:12">
      <c r="A115" s="15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</sheetData>
  <mergeCells count="16">
    <mergeCell ref="A3:A4"/>
    <mergeCell ref="B3:D3"/>
    <mergeCell ref="F3:H3"/>
    <mergeCell ref="J3:L3"/>
    <mergeCell ref="A31:A32"/>
    <mergeCell ref="B31:D31"/>
    <mergeCell ref="F31:H31"/>
    <mergeCell ref="J31:L31"/>
    <mergeCell ref="A61:A62"/>
    <mergeCell ref="B61:D61"/>
    <mergeCell ref="F61:H61"/>
    <mergeCell ref="J61:L61"/>
    <mergeCell ref="A89:A90"/>
    <mergeCell ref="B89:D89"/>
    <mergeCell ref="F89:H89"/>
    <mergeCell ref="J89:L8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>
      <selection sqref="A1:F1"/>
    </sheetView>
  </sheetViews>
  <sheetFormatPr defaultRowHeight="14.3"/>
  <sheetData>
    <row r="1" spans="1:16" ht="14.95" thickBot="1">
      <c r="A1" s="153" t="s">
        <v>86</v>
      </c>
      <c r="B1" s="154"/>
      <c r="C1" s="154"/>
      <c r="D1" s="154"/>
      <c r="E1" s="154"/>
      <c r="F1" s="154"/>
      <c r="G1" s="89">
        <v>2018</v>
      </c>
      <c r="J1" s="153" t="s">
        <v>86</v>
      </c>
      <c r="K1" s="154"/>
      <c r="L1" s="154"/>
      <c r="M1" s="154"/>
      <c r="N1" s="154"/>
      <c r="O1" s="154"/>
      <c r="P1" s="89"/>
    </row>
    <row r="2" spans="1:16" ht="19.7" thickBot="1">
      <c r="A2" s="155" t="s">
        <v>36</v>
      </c>
      <c r="B2" s="156"/>
      <c r="C2" s="90" t="s">
        <v>37</v>
      </c>
      <c r="D2" s="91" t="s">
        <v>38</v>
      </c>
      <c r="E2" s="91" t="s">
        <v>39</v>
      </c>
      <c r="F2" s="92" t="s">
        <v>40</v>
      </c>
      <c r="G2" s="89" t="s">
        <v>87</v>
      </c>
      <c r="J2" s="155" t="s">
        <v>36</v>
      </c>
      <c r="K2" s="156"/>
      <c r="L2" s="90" t="s">
        <v>37</v>
      </c>
      <c r="M2" s="91" t="s">
        <v>38</v>
      </c>
      <c r="N2" s="91" t="s">
        <v>39</v>
      </c>
      <c r="O2" s="92" t="s">
        <v>40</v>
      </c>
      <c r="P2" s="89" t="s">
        <v>2</v>
      </c>
    </row>
    <row r="3" spans="1:16" ht="14.95" thickBot="1">
      <c r="A3" s="157" t="s">
        <v>41</v>
      </c>
      <c r="B3" s="93" t="s">
        <v>1</v>
      </c>
      <c r="C3" s="94">
        <v>12447</v>
      </c>
      <c r="D3" s="95">
        <v>7.2134358718770466</v>
      </c>
      <c r="E3" s="95">
        <v>7.2134358718770466</v>
      </c>
      <c r="F3" s="96">
        <v>7.2134358718770466</v>
      </c>
      <c r="G3" s="89"/>
      <c r="J3" s="157" t="s">
        <v>41</v>
      </c>
      <c r="K3" s="93" t="s">
        <v>1</v>
      </c>
      <c r="L3" s="94">
        <v>274</v>
      </c>
      <c r="M3" s="95">
        <v>8.2183563287342523</v>
      </c>
      <c r="N3" s="95">
        <v>8.2183563287342523</v>
      </c>
      <c r="O3" s="96">
        <v>8.2183563287342523</v>
      </c>
      <c r="P3" s="89"/>
    </row>
    <row r="4" spans="1:16">
      <c r="A4" s="158"/>
      <c r="B4" s="97" t="s">
        <v>4</v>
      </c>
      <c r="C4" s="98">
        <v>11439</v>
      </c>
      <c r="D4" s="99">
        <v>6.6292675293967651</v>
      </c>
      <c r="E4" s="99">
        <v>6.6292675293967651</v>
      </c>
      <c r="F4" s="100">
        <v>13.842703401273813</v>
      </c>
      <c r="G4" s="89"/>
      <c r="J4" s="158"/>
      <c r="K4" s="97" t="s">
        <v>4</v>
      </c>
      <c r="L4" s="98">
        <v>176</v>
      </c>
      <c r="M4" s="99">
        <v>5.2789442111577687</v>
      </c>
      <c r="N4" s="99">
        <v>5.2789442111577687</v>
      </c>
      <c r="O4" s="100">
        <v>13.49730053989202</v>
      </c>
      <c r="P4" s="89"/>
    </row>
    <row r="5" spans="1:16">
      <c r="A5" s="158"/>
      <c r="B5" s="97" t="s">
        <v>5</v>
      </c>
      <c r="C5" s="98">
        <v>12811</v>
      </c>
      <c r="D5" s="99">
        <v>7.4243855511060373</v>
      </c>
      <c r="E5" s="99">
        <v>7.4243855511060373</v>
      </c>
      <c r="F5" s="100">
        <v>21.267088952379847</v>
      </c>
      <c r="G5" s="89"/>
      <c r="J5" s="158"/>
      <c r="K5" s="97" t="s">
        <v>5</v>
      </c>
      <c r="L5" s="98">
        <v>231</v>
      </c>
      <c r="M5" s="99">
        <v>6.9286142771445709</v>
      </c>
      <c r="N5" s="99">
        <v>6.9286142771445709</v>
      </c>
      <c r="O5" s="100">
        <v>20.425914817036592</v>
      </c>
      <c r="P5" s="89"/>
    </row>
    <row r="6" spans="1:16">
      <c r="A6" s="158"/>
      <c r="B6" s="97" t="s">
        <v>7</v>
      </c>
      <c r="C6" s="98">
        <v>14111</v>
      </c>
      <c r="D6" s="99">
        <v>8.1777772626381466</v>
      </c>
      <c r="E6" s="99">
        <v>8.1777772626381466</v>
      </c>
      <c r="F6" s="100">
        <v>29.444866215017996</v>
      </c>
      <c r="G6" s="89"/>
      <c r="J6" s="158"/>
      <c r="K6" s="97" t="s">
        <v>7</v>
      </c>
      <c r="L6" s="98">
        <v>269</v>
      </c>
      <c r="M6" s="99">
        <v>8.0683863227354529</v>
      </c>
      <c r="N6" s="99">
        <v>8.0683863227354529</v>
      </c>
      <c r="O6" s="100">
        <v>28.494301139772045</v>
      </c>
      <c r="P6" s="89"/>
    </row>
    <row r="7" spans="1:16">
      <c r="A7" s="158"/>
      <c r="B7" s="97" t="s">
        <v>8</v>
      </c>
      <c r="C7" s="98">
        <v>15519</v>
      </c>
      <c r="D7" s="99">
        <v>8.9937584394359984</v>
      </c>
      <c r="E7" s="99">
        <v>8.9937584394359984</v>
      </c>
      <c r="F7" s="100">
        <v>38.438624654453996</v>
      </c>
      <c r="G7" s="89"/>
      <c r="J7" s="158"/>
      <c r="K7" s="97" t="s">
        <v>8</v>
      </c>
      <c r="L7" s="98">
        <v>248</v>
      </c>
      <c r="M7" s="99">
        <v>7.438512297540492</v>
      </c>
      <c r="N7" s="99">
        <v>7.438512297540492</v>
      </c>
      <c r="O7" s="100">
        <v>35.932813437312539</v>
      </c>
      <c r="P7" s="89"/>
    </row>
    <row r="8" spans="1:16">
      <c r="A8" s="158"/>
      <c r="B8" s="97" t="s">
        <v>9</v>
      </c>
      <c r="C8" s="98">
        <v>16765</v>
      </c>
      <c r="D8" s="99">
        <v>9.7158554183352361</v>
      </c>
      <c r="E8" s="99">
        <v>9.7158554183352361</v>
      </c>
      <c r="F8" s="100">
        <v>48.154480072789227</v>
      </c>
      <c r="G8" s="89"/>
      <c r="J8" s="158"/>
      <c r="K8" s="97" t="s">
        <v>9</v>
      </c>
      <c r="L8" s="98">
        <v>287</v>
      </c>
      <c r="M8" s="99">
        <v>8.6082783443311346</v>
      </c>
      <c r="N8" s="99">
        <v>8.6082783443311346</v>
      </c>
      <c r="O8" s="100">
        <v>44.541091781643672</v>
      </c>
      <c r="P8" s="89"/>
    </row>
    <row r="9" spans="1:16">
      <c r="A9" s="158"/>
      <c r="B9" s="97" t="s">
        <v>11</v>
      </c>
      <c r="C9" s="98">
        <v>16870</v>
      </c>
      <c r="D9" s="99">
        <v>9.7767062873435986</v>
      </c>
      <c r="E9" s="99">
        <v>9.7767062873435986</v>
      </c>
      <c r="F9" s="100">
        <v>57.931186360132827</v>
      </c>
      <c r="G9" s="89"/>
      <c r="J9" s="158"/>
      <c r="K9" s="97" t="s">
        <v>11</v>
      </c>
      <c r="L9" s="98">
        <v>356</v>
      </c>
      <c r="M9" s="99">
        <v>10.677864427114576</v>
      </c>
      <c r="N9" s="99">
        <v>10.677864427114576</v>
      </c>
      <c r="O9" s="100">
        <v>55.21895620875825</v>
      </c>
      <c r="P9" s="89"/>
    </row>
    <row r="10" spans="1:16">
      <c r="A10" s="158"/>
      <c r="B10" s="97" t="s">
        <v>12</v>
      </c>
      <c r="C10" s="98">
        <v>13427</v>
      </c>
      <c r="D10" s="99">
        <v>7.7813773159550976</v>
      </c>
      <c r="E10" s="99">
        <v>7.7813773159550976</v>
      </c>
      <c r="F10" s="100">
        <v>65.712563676087939</v>
      </c>
      <c r="G10" s="89"/>
      <c r="J10" s="158"/>
      <c r="K10" s="97" t="s">
        <v>12</v>
      </c>
      <c r="L10" s="98">
        <v>365</v>
      </c>
      <c r="M10" s="99">
        <v>10.947810437912416</v>
      </c>
      <c r="N10" s="99">
        <v>10.947810437912416</v>
      </c>
      <c r="O10" s="100">
        <v>66.166766646670666</v>
      </c>
      <c r="P10" s="89"/>
    </row>
    <row r="11" spans="1:16">
      <c r="A11" s="158"/>
      <c r="B11" s="97" t="s">
        <v>13</v>
      </c>
      <c r="C11" s="98">
        <v>15516</v>
      </c>
      <c r="D11" s="99">
        <v>8.9920198431786176</v>
      </c>
      <c r="E11" s="99">
        <v>8.9920198431786176</v>
      </c>
      <c r="F11" s="100">
        <v>74.704583519266549</v>
      </c>
      <c r="G11" s="89"/>
      <c r="J11" s="158"/>
      <c r="K11" s="97" t="s">
        <v>13</v>
      </c>
      <c r="L11" s="98">
        <v>322</v>
      </c>
      <c r="M11" s="99">
        <v>9.6580683863227357</v>
      </c>
      <c r="N11" s="99">
        <v>9.6580683863227357</v>
      </c>
      <c r="O11" s="100">
        <v>75.824835032993406</v>
      </c>
      <c r="P11" s="89"/>
    </row>
    <row r="12" spans="1:16">
      <c r="A12" s="158"/>
      <c r="B12" s="97" t="s">
        <v>15</v>
      </c>
      <c r="C12" s="98">
        <v>15750</v>
      </c>
      <c r="D12" s="99">
        <v>9.1276303512543961</v>
      </c>
      <c r="E12" s="99">
        <v>9.1276303512543961</v>
      </c>
      <c r="F12" s="100">
        <v>83.832213870520945</v>
      </c>
      <c r="G12" s="89"/>
      <c r="J12" s="158"/>
      <c r="K12" s="97" t="s">
        <v>15</v>
      </c>
      <c r="L12" s="98">
        <v>287</v>
      </c>
      <c r="M12" s="99">
        <v>8.6082783443311346</v>
      </c>
      <c r="N12" s="99">
        <v>8.6082783443311346</v>
      </c>
      <c r="O12" s="100">
        <v>84.433113377324531</v>
      </c>
      <c r="P12" s="89"/>
    </row>
    <row r="13" spans="1:16">
      <c r="A13" s="158"/>
      <c r="B13" s="97" t="s">
        <v>16</v>
      </c>
      <c r="C13" s="98">
        <v>13968</v>
      </c>
      <c r="D13" s="99">
        <v>8.0949041743696153</v>
      </c>
      <c r="E13" s="99">
        <v>8.0949041743696153</v>
      </c>
      <c r="F13" s="100">
        <v>91.927118044890548</v>
      </c>
      <c r="G13" s="89"/>
      <c r="J13" s="158"/>
      <c r="K13" s="97" t="s">
        <v>16</v>
      </c>
      <c r="L13" s="98">
        <v>258</v>
      </c>
      <c r="M13" s="99">
        <v>7.7384523095380926</v>
      </c>
      <c r="N13" s="99">
        <v>7.7384523095380926</v>
      </c>
      <c r="O13" s="100">
        <v>92.171565686862621</v>
      </c>
      <c r="P13" s="89"/>
    </row>
    <row r="14" spans="1:16">
      <c r="A14" s="158"/>
      <c r="B14" s="97" t="s">
        <v>17</v>
      </c>
      <c r="C14" s="98">
        <v>13930</v>
      </c>
      <c r="D14" s="99">
        <v>8.0728819551094446</v>
      </c>
      <c r="E14" s="99">
        <v>8.0728819551094446</v>
      </c>
      <c r="F14" s="100">
        <v>100</v>
      </c>
      <c r="G14" s="89"/>
      <c r="J14" s="158"/>
      <c r="K14" s="97" t="s">
        <v>17</v>
      </c>
      <c r="L14" s="98">
        <v>261</v>
      </c>
      <c r="M14" s="99">
        <v>7.8284343131373726</v>
      </c>
      <c r="N14" s="99">
        <v>7.8284343131373726</v>
      </c>
      <c r="O14" s="100">
        <v>100</v>
      </c>
      <c r="P14" s="89"/>
    </row>
    <row r="15" spans="1:16" ht="14.95" thickBot="1">
      <c r="A15" s="159"/>
      <c r="B15" s="101" t="s">
        <v>42</v>
      </c>
      <c r="C15" s="102">
        <v>172553</v>
      </c>
      <c r="D15" s="103">
        <v>100</v>
      </c>
      <c r="E15" s="103">
        <v>100</v>
      </c>
      <c r="F15" s="104"/>
      <c r="G15" s="89"/>
      <c r="J15" s="159"/>
      <c r="K15" s="101" t="s">
        <v>42</v>
      </c>
      <c r="L15" s="102">
        <v>3334</v>
      </c>
      <c r="M15" s="103">
        <v>100</v>
      </c>
      <c r="N15" s="103">
        <v>100</v>
      </c>
      <c r="O15" s="104"/>
      <c r="P15" s="89"/>
    </row>
    <row r="19" spans="1:16" ht="14.95" thickBot="1">
      <c r="A19" s="153" t="s">
        <v>86</v>
      </c>
      <c r="B19" s="154"/>
      <c r="C19" s="154"/>
      <c r="D19" s="154"/>
      <c r="E19" s="154"/>
      <c r="F19" s="154"/>
      <c r="G19" s="89"/>
      <c r="J19" s="153" t="s">
        <v>86</v>
      </c>
      <c r="K19" s="154"/>
      <c r="L19" s="154"/>
      <c r="M19" s="154"/>
      <c r="N19" s="154"/>
      <c r="O19" s="154"/>
      <c r="P19" s="89"/>
    </row>
    <row r="20" spans="1:16" ht="19.7" thickBot="1">
      <c r="A20" s="155" t="s">
        <v>36</v>
      </c>
      <c r="B20" s="156"/>
      <c r="C20" s="90" t="s">
        <v>37</v>
      </c>
      <c r="D20" s="91" t="s">
        <v>38</v>
      </c>
      <c r="E20" s="91" t="s">
        <v>39</v>
      </c>
      <c r="F20" s="92" t="s">
        <v>40</v>
      </c>
      <c r="G20" s="89" t="s">
        <v>88</v>
      </c>
      <c r="J20" s="155" t="s">
        <v>36</v>
      </c>
      <c r="K20" s="156"/>
      <c r="L20" s="90" t="s">
        <v>37</v>
      </c>
      <c r="M20" s="91" t="s">
        <v>38</v>
      </c>
      <c r="N20" s="91" t="s">
        <v>39</v>
      </c>
      <c r="O20" s="92" t="s">
        <v>40</v>
      </c>
      <c r="P20" s="89" t="s">
        <v>56</v>
      </c>
    </row>
    <row r="21" spans="1:16" ht="14.95" thickBot="1">
      <c r="A21" s="157" t="s">
        <v>41</v>
      </c>
      <c r="B21" s="93" t="s">
        <v>1</v>
      </c>
      <c r="C21" s="94">
        <v>254</v>
      </c>
      <c r="D21" s="95">
        <v>8.2307193778353849</v>
      </c>
      <c r="E21" s="95">
        <v>8.2307193778353849</v>
      </c>
      <c r="F21" s="96">
        <v>8.2307193778353849</v>
      </c>
      <c r="G21" s="89"/>
      <c r="J21" s="157" t="s">
        <v>41</v>
      </c>
      <c r="K21" s="93" t="s">
        <v>1</v>
      </c>
      <c r="L21" s="94">
        <v>17634</v>
      </c>
      <c r="M21" s="95">
        <v>7.2592098600768153</v>
      </c>
      <c r="N21" s="95">
        <v>7.2592098600768153</v>
      </c>
      <c r="O21" s="96">
        <v>7.2592098600768153</v>
      </c>
      <c r="P21" s="89"/>
    </row>
    <row r="22" spans="1:16">
      <c r="A22" s="158"/>
      <c r="B22" s="97" t="s">
        <v>4</v>
      </c>
      <c r="C22" s="98">
        <v>168</v>
      </c>
      <c r="D22" s="99">
        <v>5.4439403758911205</v>
      </c>
      <c r="E22" s="99">
        <v>5.4439403758911205</v>
      </c>
      <c r="F22" s="100">
        <v>13.674659753726507</v>
      </c>
      <c r="G22" s="89"/>
      <c r="J22" s="158"/>
      <c r="K22" s="97" t="s">
        <v>4</v>
      </c>
      <c r="L22" s="98">
        <v>15895</v>
      </c>
      <c r="M22" s="99">
        <v>6.5433333744993192</v>
      </c>
      <c r="N22" s="99">
        <v>6.5433333744993192</v>
      </c>
      <c r="O22" s="100">
        <v>13.802543234576135</v>
      </c>
      <c r="P22" s="89"/>
    </row>
    <row r="23" spans="1:16">
      <c r="A23" s="158"/>
      <c r="B23" s="97" t="s">
        <v>5</v>
      </c>
      <c r="C23" s="98">
        <v>218</v>
      </c>
      <c r="D23" s="99">
        <v>7.0641607258587173</v>
      </c>
      <c r="E23" s="99">
        <v>7.0641607258587173</v>
      </c>
      <c r="F23" s="100">
        <v>20.738820479585225</v>
      </c>
      <c r="G23" s="89"/>
      <c r="J23" s="158"/>
      <c r="K23" s="97" t="s">
        <v>5</v>
      </c>
      <c r="L23" s="98">
        <v>18142</v>
      </c>
      <c r="M23" s="99">
        <v>7.4683330657544289</v>
      </c>
      <c r="N23" s="99">
        <v>7.4683330657544289</v>
      </c>
      <c r="O23" s="100">
        <v>21.270876300330563</v>
      </c>
      <c r="P23" s="89"/>
    </row>
    <row r="24" spans="1:16">
      <c r="A24" s="158"/>
      <c r="B24" s="97" t="s">
        <v>7</v>
      </c>
      <c r="C24" s="98">
        <v>249</v>
      </c>
      <c r="D24" s="99">
        <v>8.0686973428386271</v>
      </c>
      <c r="E24" s="99">
        <v>8.0686973428386271</v>
      </c>
      <c r="F24" s="100">
        <v>28.807517822423851</v>
      </c>
      <c r="G24" s="89"/>
      <c r="J24" s="158"/>
      <c r="K24" s="97" t="s">
        <v>7</v>
      </c>
      <c r="L24" s="98">
        <v>20115</v>
      </c>
      <c r="M24" s="99">
        <v>8.2805379570968096</v>
      </c>
      <c r="N24" s="99">
        <v>8.2805379570968096</v>
      </c>
      <c r="O24" s="100">
        <v>29.551414257427371</v>
      </c>
      <c r="P24" s="89"/>
    </row>
    <row r="25" spans="1:16">
      <c r="A25" s="158"/>
      <c r="B25" s="97" t="s">
        <v>8</v>
      </c>
      <c r="C25" s="98">
        <v>235</v>
      </c>
      <c r="D25" s="99">
        <v>7.6150356448476995</v>
      </c>
      <c r="E25" s="99">
        <v>7.6150356448476995</v>
      </c>
      <c r="F25" s="100">
        <v>36.422553467271548</v>
      </c>
      <c r="G25" s="89"/>
      <c r="J25" s="158"/>
      <c r="K25" s="97" t="s">
        <v>8</v>
      </c>
      <c r="L25" s="98">
        <v>21814</v>
      </c>
      <c r="M25" s="99">
        <v>8.9799480485264631</v>
      </c>
      <c r="N25" s="99">
        <v>8.9799480485264631</v>
      </c>
      <c r="O25" s="100">
        <v>38.531362305953834</v>
      </c>
      <c r="P25" s="89"/>
    </row>
    <row r="26" spans="1:16">
      <c r="A26" s="158"/>
      <c r="B26" s="97" t="s">
        <v>9</v>
      </c>
      <c r="C26" s="98">
        <v>274</v>
      </c>
      <c r="D26" s="99">
        <v>8.8788075178224233</v>
      </c>
      <c r="E26" s="99">
        <v>8.8788075178224233</v>
      </c>
      <c r="F26" s="100">
        <v>45.301360985093972</v>
      </c>
      <c r="G26" s="89"/>
      <c r="J26" s="158"/>
      <c r="K26" s="97" t="s">
        <v>9</v>
      </c>
      <c r="L26" s="98">
        <v>23524</v>
      </c>
      <c r="M26" s="99">
        <v>9.6838863983467736</v>
      </c>
      <c r="N26" s="99">
        <v>9.6838863983467736</v>
      </c>
      <c r="O26" s="100">
        <v>48.215248704300613</v>
      </c>
      <c r="P26" s="89"/>
    </row>
    <row r="27" spans="1:16">
      <c r="A27" s="158"/>
      <c r="B27" s="97" t="s">
        <v>11</v>
      </c>
      <c r="C27" s="98">
        <v>337</v>
      </c>
      <c r="D27" s="99">
        <v>10.920285158781594</v>
      </c>
      <c r="E27" s="99">
        <v>10.920285158781594</v>
      </c>
      <c r="F27" s="100">
        <v>56.221646143875567</v>
      </c>
      <c r="G27" s="89"/>
      <c r="J27" s="158"/>
      <c r="K27" s="97" t="s">
        <v>11</v>
      </c>
      <c r="L27" s="98">
        <v>23900</v>
      </c>
      <c r="M27" s="99">
        <v>9.8386705033365036</v>
      </c>
      <c r="N27" s="99">
        <v>9.8386705033365036</v>
      </c>
      <c r="O27" s="100">
        <v>58.053919207637115</v>
      </c>
      <c r="P27" s="89"/>
    </row>
    <row r="28" spans="1:16">
      <c r="A28" s="158"/>
      <c r="B28" s="97" t="s">
        <v>12</v>
      </c>
      <c r="C28" s="98">
        <v>284</v>
      </c>
      <c r="D28" s="99">
        <v>9.2028515878159425</v>
      </c>
      <c r="E28" s="99">
        <v>9.2028515878159425</v>
      </c>
      <c r="F28" s="100">
        <v>65.424497731691517</v>
      </c>
      <c r="G28" s="89"/>
      <c r="J28" s="158"/>
      <c r="K28" s="97" t="s">
        <v>12</v>
      </c>
      <c r="L28" s="98">
        <v>19418</v>
      </c>
      <c r="M28" s="99">
        <v>7.9936110390706361</v>
      </c>
      <c r="N28" s="99">
        <v>7.9936110390706361</v>
      </c>
      <c r="O28" s="100">
        <v>66.047530246707751</v>
      </c>
      <c r="P28" s="89"/>
    </row>
    <row r="29" spans="1:16">
      <c r="A29" s="158"/>
      <c r="B29" s="97" t="s">
        <v>13</v>
      </c>
      <c r="C29" s="98">
        <v>303</v>
      </c>
      <c r="D29" s="99">
        <v>9.8185353208036297</v>
      </c>
      <c r="E29" s="99">
        <v>9.8185353208036297</v>
      </c>
      <c r="F29" s="100">
        <v>75.243033052495136</v>
      </c>
      <c r="G29" s="89"/>
      <c r="J29" s="158"/>
      <c r="K29" s="97" t="s">
        <v>13</v>
      </c>
      <c r="L29" s="98">
        <v>21586</v>
      </c>
      <c r="M29" s="99">
        <v>8.8860896018837554</v>
      </c>
      <c r="N29" s="99">
        <v>8.8860896018837554</v>
      </c>
      <c r="O29" s="100">
        <v>74.933619848591505</v>
      </c>
      <c r="P29" s="89"/>
    </row>
    <row r="30" spans="1:16">
      <c r="A30" s="158"/>
      <c r="B30" s="97" t="s">
        <v>15</v>
      </c>
      <c r="C30" s="98">
        <v>270</v>
      </c>
      <c r="D30" s="99">
        <v>8.7491898898250167</v>
      </c>
      <c r="E30" s="99">
        <v>8.7491898898250167</v>
      </c>
      <c r="F30" s="100">
        <v>83.992222942320154</v>
      </c>
      <c r="G30" s="89"/>
      <c r="J30" s="158"/>
      <c r="K30" s="97" t="s">
        <v>15</v>
      </c>
      <c r="L30" s="98">
        <v>21681</v>
      </c>
      <c r="M30" s="99">
        <v>8.9251972879848847</v>
      </c>
      <c r="N30" s="99">
        <v>8.9251972879848847</v>
      </c>
      <c r="O30" s="100">
        <v>83.858817136576391</v>
      </c>
      <c r="P30" s="89"/>
    </row>
    <row r="31" spans="1:16">
      <c r="A31" s="158"/>
      <c r="B31" s="97" t="s">
        <v>16</v>
      </c>
      <c r="C31" s="98">
        <v>246</v>
      </c>
      <c r="D31" s="99">
        <v>7.9714841218405708</v>
      </c>
      <c r="E31" s="99">
        <v>7.9714841218405708</v>
      </c>
      <c r="F31" s="100">
        <v>91.963707064160729</v>
      </c>
      <c r="G31" s="89"/>
      <c r="J31" s="158"/>
      <c r="K31" s="97" t="s">
        <v>16</v>
      </c>
      <c r="L31" s="98">
        <v>19520</v>
      </c>
      <c r="M31" s="99">
        <v>8.0356003441476371</v>
      </c>
      <c r="N31" s="99">
        <v>8.0356003441476371</v>
      </c>
      <c r="O31" s="100">
        <v>91.894417480724016</v>
      </c>
      <c r="P31" s="89"/>
    </row>
    <row r="32" spans="1:16">
      <c r="A32" s="158"/>
      <c r="B32" s="97" t="s">
        <v>17</v>
      </c>
      <c r="C32" s="98">
        <v>248</v>
      </c>
      <c r="D32" s="99">
        <v>8.0362929358392741</v>
      </c>
      <c r="E32" s="99">
        <v>8.0362929358392741</v>
      </c>
      <c r="F32" s="100">
        <v>100</v>
      </c>
      <c r="G32" s="89"/>
      <c r="J32" s="158"/>
      <c r="K32" s="97" t="s">
        <v>17</v>
      </c>
      <c r="L32" s="98">
        <v>19690</v>
      </c>
      <c r="M32" s="99">
        <v>8.1055825192759716</v>
      </c>
      <c r="N32" s="99">
        <v>8.1055825192759716</v>
      </c>
      <c r="O32" s="100">
        <v>100</v>
      </c>
      <c r="P32" s="89"/>
    </row>
    <row r="33" spans="1:16" ht="14.95" thickBot="1">
      <c r="A33" s="159"/>
      <c r="B33" s="101" t="s">
        <v>42</v>
      </c>
      <c r="C33" s="102">
        <v>3086</v>
      </c>
      <c r="D33" s="103">
        <v>100</v>
      </c>
      <c r="E33" s="103">
        <v>100</v>
      </c>
      <c r="F33" s="104"/>
      <c r="G33" s="89"/>
      <c r="J33" s="159"/>
      <c r="K33" s="101" t="s">
        <v>42</v>
      </c>
      <c r="L33" s="102">
        <v>242919</v>
      </c>
      <c r="M33" s="103">
        <v>100</v>
      </c>
      <c r="N33" s="103">
        <v>100</v>
      </c>
      <c r="O33" s="104"/>
      <c r="P33" s="89"/>
    </row>
  </sheetData>
  <mergeCells count="12">
    <mergeCell ref="A1:F1"/>
    <mergeCell ref="J1:O1"/>
    <mergeCell ref="A2:B2"/>
    <mergeCell ref="J2:K2"/>
    <mergeCell ref="A3:A15"/>
    <mergeCell ref="J3:J15"/>
    <mergeCell ref="A19:F19"/>
    <mergeCell ref="J19:O19"/>
    <mergeCell ref="A20:B20"/>
    <mergeCell ref="J20:K20"/>
    <mergeCell ref="A21:A33"/>
    <mergeCell ref="J21:J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4"/>
  <sheetViews>
    <sheetView workbookViewId="0">
      <selection activeCell="G18" sqref="G17:G18"/>
    </sheetView>
  </sheetViews>
  <sheetFormatPr defaultRowHeight="14.3"/>
  <sheetData>
    <row r="1" spans="2:17" ht="14.95" thickBot="1">
      <c r="B1" s="160" t="s">
        <v>90</v>
      </c>
      <c r="C1" s="161"/>
      <c r="D1" s="161"/>
      <c r="E1" s="161"/>
      <c r="F1" s="161"/>
      <c r="G1" s="161"/>
      <c r="H1" s="106">
        <v>2019</v>
      </c>
      <c r="K1" s="160" t="s">
        <v>90</v>
      </c>
      <c r="L1" s="161"/>
      <c r="M1" s="161"/>
      <c r="N1" s="161"/>
      <c r="O1" s="161"/>
      <c r="P1" s="161"/>
      <c r="Q1" s="106"/>
    </row>
    <row r="2" spans="2:17" ht="23.1" thickBot="1">
      <c r="B2" s="162" t="s">
        <v>36</v>
      </c>
      <c r="C2" s="163"/>
      <c r="D2" s="107" t="s">
        <v>37</v>
      </c>
      <c r="E2" s="108" t="s">
        <v>38</v>
      </c>
      <c r="F2" s="108" t="s">
        <v>39</v>
      </c>
      <c r="G2" s="109" t="s">
        <v>40</v>
      </c>
      <c r="H2" s="106"/>
      <c r="K2" s="162" t="s">
        <v>36</v>
      </c>
      <c r="L2" s="163"/>
      <c r="M2" s="107" t="s">
        <v>37</v>
      </c>
      <c r="N2" s="108" t="s">
        <v>38</v>
      </c>
      <c r="O2" s="108" t="s">
        <v>39</v>
      </c>
      <c r="P2" s="109" t="s">
        <v>40</v>
      </c>
      <c r="Q2" s="106"/>
    </row>
    <row r="3" spans="2:17" ht="14.95" thickBot="1">
      <c r="B3" s="164" t="s">
        <v>41</v>
      </c>
      <c r="C3" s="110" t="s">
        <v>1</v>
      </c>
      <c r="D3" s="111">
        <v>12544</v>
      </c>
      <c r="E3" s="112">
        <v>7.2852720651864589</v>
      </c>
      <c r="F3" s="112">
        <v>7.2852720651864589</v>
      </c>
      <c r="G3" s="113">
        <v>7.2852720651864589</v>
      </c>
      <c r="H3" s="106"/>
      <c r="K3" s="164" t="s">
        <v>41</v>
      </c>
      <c r="L3" s="110" t="s">
        <v>1</v>
      </c>
      <c r="M3" s="111">
        <v>233</v>
      </c>
      <c r="N3" s="112">
        <v>7.3432083202017022</v>
      </c>
      <c r="O3" s="112">
        <v>7.3432083202017022</v>
      </c>
      <c r="P3" s="113">
        <v>7.3432083202017022</v>
      </c>
      <c r="Q3" s="106"/>
    </row>
    <row r="4" spans="2:17">
      <c r="B4" s="165"/>
      <c r="C4" s="114" t="s">
        <v>4</v>
      </c>
      <c r="D4" s="115">
        <v>11617</v>
      </c>
      <c r="E4" s="116">
        <v>6.7468913888130659</v>
      </c>
      <c r="F4" s="116">
        <v>6.7468913888130659</v>
      </c>
      <c r="G4" s="117">
        <v>14.032163453999525</v>
      </c>
      <c r="H4" s="106"/>
      <c r="K4" s="165"/>
      <c r="L4" s="114" t="s">
        <v>4</v>
      </c>
      <c r="M4" s="115">
        <v>209</v>
      </c>
      <c r="N4" s="116">
        <v>6.5868263473053901</v>
      </c>
      <c r="O4" s="116">
        <v>6.5868263473053901</v>
      </c>
      <c r="P4" s="117">
        <v>13.930034667507091</v>
      </c>
      <c r="Q4" s="106"/>
    </row>
    <row r="5" spans="2:17">
      <c r="B5" s="165"/>
      <c r="C5" s="114" t="s">
        <v>5</v>
      </c>
      <c r="D5" s="115">
        <v>14659</v>
      </c>
      <c r="E5" s="116">
        <v>8.5136163268150753</v>
      </c>
      <c r="F5" s="116">
        <v>8.5136163268150753</v>
      </c>
      <c r="G5" s="117">
        <v>22.545779780814598</v>
      </c>
      <c r="H5" s="106"/>
      <c r="K5" s="165"/>
      <c r="L5" s="114" t="s">
        <v>5</v>
      </c>
      <c r="M5" s="115">
        <v>307</v>
      </c>
      <c r="N5" s="116">
        <v>9.6753860699653327</v>
      </c>
      <c r="O5" s="116">
        <v>9.6753860699653327</v>
      </c>
      <c r="P5" s="117">
        <v>23.605420737472425</v>
      </c>
      <c r="Q5" s="106"/>
    </row>
    <row r="6" spans="2:17">
      <c r="B6" s="165"/>
      <c r="C6" s="114" t="s">
        <v>7</v>
      </c>
      <c r="D6" s="115">
        <v>13533</v>
      </c>
      <c r="E6" s="116">
        <v>7.8596609421371451</v>
      </c>
      <c r="F6" s="116">
        <v>7.8596609421371451</v>
      </c>
      <c r="G6" s="117">
        <v>30.405440722951742</v>
      </c>
      <c r="H6" s="106"/>
      <c r="K6" s="165"/>
      <c r="L6" s="114" t="s">
        <v>7</v>
      </c>
      <c r="M6" s="115">
        <v>208</v>
      </c>
      <c r="N6" s="116">
        <v>6.5553104317680422</v>
      </c>
      <c r="O6" s="116">
        <v>6.5553104317680422</v>
      </c>
      <c r="P6" s="117">
        <v>30.160731169240467</v>
      </c>
      <c r="Q6" s="106"/>
    </row>
    <row r="7" spans="2:17">
      <c r="B7" s="165"/>
      <c r="C7" s="114" t="s">
        <v>8</v>
      </c>
      <c r="D7" s="115">
        <v>14360</v>
      </c>
      <c r="E7" s="116">
        <v>8.3399638756439369</v>
      </c>
      <c r="F7" s="116">
        <v>8.3399638756439369</v>
      </c>
      <c r="G7" s="117">
        <v>38.745404598595677</v>
      </c>
      <c r="H7" s="106"/>
      <c r="K7" s="165"/>
      <c r="L7" s="114" t="s">
        <v>8</v>
      </c>
      <c r="M7" s="115">
        <v>227</v>
      </c>
      <c r="N7" s="116">
        <v>7.1541128269776237</v>
      </c>
      <c r="O7" s="116">
        <v>7.1541128269776237</v>
      </c>
      <c r="P7" s="117">
        <v>37.314843996218087</v>
      </c>
      <c r="Q7" s="106"/>
    </row>
    <row r="8" spans="2:17">
      <c r="B8" s="165"/>
      <c r="C8" s="114" t="s">
        <v>9</v>
      </c>
      <c r="D8" s="115">
        <v>16916</v>
      </c>
      <c r="E8" s="116">
        <v>9.8244309833142633</v>
      </c>
      <c r="F8" s="116">
        <v>9.8244309833142633</v>
      </c>
      <c r="G8" s="117">
        <v>48.569835581909942</v>
      </c>
      <c r="H8" s="106"/>
      <c r="K8" s="165"/>
      <c r="L8" s="114" t="s">
        <v>9</v>
      </c>
      <c r="M8" s="115">
        <v>350</v>
      </c>
      <c r="N8" s="116">
        <v>11.030570438071226</v>
      </c>
      <c r="O8" s="116">
        <v>11.030570438071226</v>
      </c>
      <c r="P8" s="117">
        <v>48.345414434289317</v>
      </c>
      <c r="Q8" s="106"/>
    </row>
    <row r="9" spans="2:17">
      <c r="B9" s="165"/>
      <c r="C9" s="114" t="s">
        <v>11</v>
      </c>
      <c r="D9" s="115">
        <v>16481</v>
      </c>
      <c r="E9" s="116">
        <v>9.5717928018445484</v>
      </c>
      <c r="F9" s="116">
        <v>9.5717928018445484</v>
      </c>
      <c r="G9" s="117">
        <v>58.141628383754494</v>
      </c>
      <c r="H9" s="106"/>
      <c r="K9" s="165"/>
      <c r="L9" s="114" t="s">
        <v>11</v>
      </c>
      <c r="M9" s="115">
        <v>338</v>
      </c>
      <c r="N9" s="116">
        <v>10.652379451623069</v>
      </c>
      <c r="O9" s="116">
        <v>10.652379451623069</v>
      </c>
      <c r="P9" s="117">
        <v>58.997793885912387</v>
      </c>
      <c r="Q9" s="106"/>
    </row>
    <row r="10" spans="2:17">
      <c r="B10" s="165"/>
      <c r="C10" s="114" t="s">
        <v>12</v>
      </c>
      <c r="D10" s="115">
        <v>13669</v>
      </c>
      <c r="E10" s="116">
        <v>7.9386466724357234</v>
      </c>
      <c r="F10" s="116">
        <v>7.9386466724357234</v>
      </c>
      <c r="G10" s="117">
        <v>66.080275056190217</v>
      </c>
      <c r="H10" s="106"/>
      <c r="K10" s="165"/>
      <c r="L10" s="114" t="s">
        <v>12</v>
      </c>
      <c r="M10" s="115">
        <v>300</v>
      </c>
      <c r="N10" s="116">
        <v>9.4547746612039081</v>
      </c>
      <c r="O10" s="116">
        <v>9.4547746612039081</v>
      </c>
      <c r="P10" s="117">
        <v>68.4525685471163</v>
      </c>
      <c r="Q10" s="106"/>
    </row>
    <row r="11" spans="2:17">
      <c r="B11" s="165"/>
      <c r="C11" s="114" t="s">
        <v>13</v>
      </c>
      <c r="D11" s="115">
        <v>15036</v>
      </c>
      <c r="E11" s="116">
        <v>8.7325694174221624</v>
      </c>
      <c r="F11" s="116">
        <v>8.7325694174221624</v>
      </c>
      <c r="G11" s="117">
        <v>74.812844473612373</v>
      </c>
      <c r="H11" s="106"/>
      <c r="K11" s="165"/>
      <c r="L11" s="114" t="s">
        <v>13</v>
      </c>
      <c r="M11" s="115">
        <v>255</v>
      </c>
      <c r="N11" s="116">
        <v>8.0365584620233221</v>
      </c>
      <c r="O11" s="116">
        <v>8.0365584620233221</v>
      </c>
      <c r="P11" s="117">
        <v>76.489127009139608</v>
      </c>
      <c r="Q11" s="106"/>
    </row>
    <row r="12" spans="2:17">
      <c r="B12" s="165"/>
      <c r="C12" s="114" t="s">
        <v>15</v>
      </c>
      <c r="D12" s="115">
        <v>15602</v>
      </c>
      <c r="E12" s="116">
        <v>9.0612894420471246</v>
      </c>
      <c r="F12" s="116">
        <v>9.0612894420471246</v>
      </c>
      <c r="G12" s="117">
        <v>83.874133915659499</v>
      </c>
      <c r="H12" s="106"/>
      <c r="K12" s="165"/>
      <c r="L12" s="114" t="s">
        <v>15</v>
      </c>
      <c r="M12" s="115">
        <v>268</v>
      </c>
      <c r="N12" s="116">
        <v>8.4462653640088252</v>
      </c>
      <c r="O12" s="116">
        <v>8.4462653640088252</v>
      </c>
      <c r="P12" s="117">
        <v>84.935392373148446</v>
      </c>
      <c r="Q12" s="106"/>
    </row>
    <row r="13" spans="2:17">
      <c r="B13" s="165"/>
      <c r="C13" s="114" t="s">
        <v>16</v>
      </c>
      <c r="D13" s="115">
        <v>14180</v>
      </c>
      <c r="E13" s="116">
        <v>8.235423938484054</v>
      </c>
      <c r="F13" s="116">
        <v>8.235423938484054</v>
      </c>
      <c r="G13" s="117">
        <v>92.10955785414356</v>
      </c>
      <c r="H13" s="106"/>
      <c r="K13" s="165"/>
      <c r="L13" s="114" t="s">
        <v>16</v>
      </c>
      <c r="M13" s="115">
        <v>222</v>
      </c>
      <c r="N13" s="116">
        <v>6.9965332492908914</v>
      </c>
      <c r="O13" s="116">
        <v>6.9965332492908914</v>
      </c>
      <c r="P13" s="117">
        <v>91.931925622439337</v>
      </c>
      <c r="Q13" s="106"/>
    </row>
    <row r="14" spans="2:17">
      <c r="B14" s="165"/>
      <c r="C14" s="114" t="s">
        <v>17</v>
      </c>
      <c r="D14" s="115">
        <v>13586</v>
      </c>
      <c r="E14" s="116">
        <v>7.8904421458564435</v>
      </c>
      <c r="F14" s="116">
        <v>7.8904421458564435</v>
      </c>
      <c r="G14" s="117">
        <v>100</v>
      </c>
      <c r="H14" s="106"/>
      <c r="K14" s="165"/>
      <c r="L14" s="114" t="s">
        <v>17</v>
      </c>
      <c r="M14" s="115">
        <v>256</v>
      </c>
      <c r="N14" s="116">
        <v>8.0680743775606683</v>
      </c>
      <c r="O14" s="116">
        <v>8.0680743775606683</v>
      </c>
      <c r="P14" s="117">
        <v>100</v>
      </c>
      <c r="Q14" s="106"/>
    </row>
    <row r="15" spans="2:17" ht="14.95" thickBot="1">
      <c r="B15" s="166"/>
      <c r="C15" s="118" t="s">
        <v>42</v>
      </c>
      <c r="D15" s="119">
        <v>172183</v>
      </c>
      <c r="E15" s="120">
        <v>100</v>
      </c>
      <c r="F15" s="120">
        <v>100</v>
      </c>
      <c r="G15" s="121"/>
      <c r="H15" s="106"/>
      <c r="K15" s="166"/>
      <c r="L15" s="118" t="s">
        <v>42</v>
      </c>
      <c r="M15" s="119">
        <v>3173</v>
      </c>
      <c r="N15" s="120">
        <v>100</v>
      </c>
      <c r="O15" s="120">
        <v>100</v>
      </c>
      <c r="P15" s="121"/>
      <c r="Q15" s="106"/>
    </row>
    <row r="16" spans="2:17">
      <c r="B16" t="s">
        <v>54</v>
      </c>
      <c r="K16" t="s">
        <v>55</v>
      </c>
    </row>
    <row r="19" spans="2:17" ht="14.95" thickBot="1">
      <c r="B19" s="160" t="s">
        <v>90</v>
      </c>
      <c r="C19" s="161"/>
      <c r="D19" s="161"/>
      <c r="E19" s="161"/>
      <c r="F19" s="161"/>
      <c r="G19" s="161"/>
      <c r="H19" s="106"/>
      <c r="K19" s="160" t="s">
        <v>90</v>
      </c>
      <c r="L19" s="161"/>
      <c r="M19" s="161"/>
      <c r="N19" s="161"/>
      <c r="O19" s="161"/>
      <c r="P19" s="161"/>
      <c r="Q19" s="106"/>
    </row>
    <row r="20" spans="2:17" ht="23.1" thickBot="1">
      <c r="B20" s="162" t="s">
        <v>36</v>
      </c>
      <c r="C20" s="163"/>
      <c r="D20" s="107" t="s">
        <v>37</v>
      </c>
      <c r="E20" s="108" t="s">
        <v>38</v>
      </c>
      <c r="F20" s="108" t="s">
        <v>39</v>
      </c>
      <c r="G20" s="109" t="s">
        <v>40</v>
      </c>
      <c r="H20" s="106"/>
      <c r="K20" s="162" t="s">
        <v>36</v>
      </c>
      <c r="L20" s="163"/>
      <c r="M20" s="107" t="s">
        <v>37</v>
      </c>
      <c r="N20" s="108" t="s">
        <v>38</v>
      </c>
      <c r="O20" s="108" t="s">
        <v>39</v>
      </c>
      <c r="P20" s="109" t="s">
        <v>40</v>
      </c>
      <c r="Q20" s="106"/>
    </row>
    <row r="21" spans="2:17" ht="14.95" thickBot="1">
      <c r="B21" s="164" t="s">
        <v>41</v>
      </c>
      <c r="C21" s="110" t="s">
        <v>1</v>
      </c>
      <c r="D21" s="111">
        <v>214</v>
      </c>
      <c r="E21" s="112">
        <v>7.1763916834339376</v>
      </c>
      <c r="F21" s="112">
        <v>7.1763916834339376</v>
      </c>
      <c r="G21" s="113">
        <v>7.1763916834339376</v>
      </c>
      <c r="H21" s="106"/>
      <c r="K21" s="164" t="s">
        <v>41</v>
      </c>
      <c r="L21" s="110" t="s">
        <v>1</v>
      </c>
      <c r="M21" s="111">
        <v>17425</v>
      </c>
      <c r="N21" s="112">
        <v>7.2187883206840553</v>
      </c>
      <c r="O21" s="112">
        <v>7.2187883206840553</v>
      </c>
      <c r="P21" s="113">
        <v>7.2187883206840553</v>
      </c>
      <c r="Q21" s="106"/>
    </row>
    <row r="22" spans="2:17">
      <c r="B22" s="165"/>
      <c r="C22" s="114" t="s">
        <v>4</v>
      </c>
      <c r="D22" s="115">
        <v>203</v>
      </c>
      <c r="E22" s="116">
        <v>6.807511737089202</v>
      </c>
      <c r="F22" s="116">
        <v>6.807511737089202</v>
      </c>
      <c r="G22" s="117">
        <v>13.98390342052314</v>
      </c>
      <c r="H22" s="106"/>
      <c r="K22" s="165"/>
      <c r="L22" s="114" t="s">
        <v>4</v>
      </c>
      <c r="M22" s="115">
        <v>16207</v>
      </c>
      <c r="N22" s="116">
        <v>6.7141981241507303</v>
      </c>
      <c r="O22" s="116">
        <v>6.7141981241507303</v>
      </c>
      <c r="P22" s="117">
        <v>13.932986444834786</v>
      </c>
      <c r="Q22" s="106"/>
    </row>
    <row r="23" spans="2:17">
      <c r="B23" s="165"/>
      <c r="C23" s="114" t="s">
        <v>5</v>
      </c>
      <c r="D23" s="115">
        <v>283</v>
      </c>
      <c r="E23" s="116">
        <v>9.4902749832327302</v>
      </c>
      <c r="F23" s="116">
        <v>9.4902749832327302</v>
      </c>
      <c r="G23" s="117">
        <v>23.474178403755868</v>
      </c>
      <c r="H23" s="106"/>
      <c r="K23" s="165"/>
      <c r="L23" s="114" t="s">
        <v>5</v>
      </c>
      <c r="M23" s="115">
        <v>20424</v>
      </c>
      <c r="N23" s="116">
        <v>8.4612070394060925</v>
      </c>
      <c r="O23" s="116">
        <v>8.4612070394060925</v>
      </c>
      <c r="P23" s="117">
        <v>22.394193484240876</v>
      </c>
      <c r="Q23" s="106"/>
    </row>
    <row r="24" spans="2:17">
      <c r="B24" s="165"/>
      <c r="C24" s="114" t="s">
        <v>7</v>
      </c>
      <c r="D24" s="115">
        <v>199</v>
      </c>
      <c r="E24" s="116">
        <v>6.6733735747820253</v>
      </c>
      <c r="F24" s="116">
        <v>6.6733735747820253</v>
      </c>
      <c r="G24" s="117">
        <v>30.147551978537894</v>
      </c>
      <c r="H24" s="106"/>
      <c r="K24" s="165"/>
      <c r="L24" s="114" t="s">
        <v>7</v>
      </c>
      <c r="M24" s="115">
        <v>19252</v>
      </c>
      <c r="N24" s="116">
        <v>7.9756736154840429</v>
      </c>
      <c r="O24" s="116">
        <v>7.9756736154840429</v>
      </c>
      <c r="P24" s="117">
        <v>30.369867099724917</v>
      </c>
      <c r="Q24" s="106"/>
    </row>
    <row r="25" spans="2:17">
      <c r="B25" s="165"/>
      <c r="C25" s="114" t="s">
        <v>8</v>
      </c>
      <c r="D25" s="115">
        <v>217</v>
      </c>
      <c r="E25" s="116">
        <v>7.276995305164319</v>
      </c>
      <c r="F25" s="116">
        <v>7.276995305164319</v>
      </c>
      <c r="G25" s="117">
        <v>37.424547283702211</v>
      </c>
      <c r="H25" s="106"/>
      <c r="K25" s="165"/>
      <c r="L25" s="114" t="s">
        <v>8</v>
      </c>
      <c r="M25" s="115">
        <v>20141</v>
      </c>
      <c r="N25" s="116">
        <v>8.343966460080205</v>
      </c>
      <c r="O25" s="116">
        <v>8.343966460080205</v>
      </c>
      <c r="P25" s="117">
        <v>38.713833559805124</v>
      </c>
      <c r="Q25" s="106"/>
    </row>
    <row r="26" spans="2:17">
      <c r="B26" s="165"/>
      <c r="C26" s="114" t="s">
        <v>9</v>
      </c>
      <c r="D26" s="115">
        <v>323</v>
      </c>
      <c r="E26" s="116">
        <v>10.831656606304493</v>
      </c>
      <c r="F26" s="116">
        <v>10.831656606304493</v>
      </c>
      <c r="G26" s="117">
        <v>48.256203890006702</v>
      </c>
      <c r="H26" s="106"/>
      <c r="K26" s="165"/>
      <c r="L26" s="114" t="s">
        <v>9</v>
      </c>
      <c r="M26" s="115">
        <v>23543</v>
      </c>
      <c r="N26" s="116">
        <v>9.7533390779836271</v>
      </c>
      <c r="O26" s="116">
        <v>9.7533390779836271</v>
      </c>
      <c r="P26" s="117">
        <v>48.46717263778875</v>
      </c>
      <c r="Q26" s="106"/>
    </row>
    <row r="27" spans="2:17">
      <c r="B27" s="165"/>
      <c r="C27" s="114" t="s">
        <v>11</v>
      </c>
      <c r="D27" s="115">
        <v>320</v>
      </c>
      <c r="E27" s="116">
        <v>10.731052984574111</v>
      </c>
      <c r="F27" s="116">
        <v>10.731052984574111</v>
      </c>
      <c r="G27" s="117">
        <v>58.987256874580815</v>
      </c>
      <c r="H27" s="106"/>
      <c r="K27" s="165"/>
      <c r="L27" s="114" t="s">
        <v>11</v>
      </c>
      <c r="M27" s="115">
        <v>22964</v>
      </c>
      <c r="N27" s="116">
        <v>9.5134723096808393</v>
      </c>
      <c r="O27" s="116">
        <v>9.5134723096808393</v>
      </c>
      <c r="P27" s="117">
        <v>57.980644947469592</v>
      </c>
      <c r="Q27" s="106"/>
    </row>
    <row r="28" spans="2:17">
      <c r="B28" s="165"/>
      <c r="C28" s="114" t="s">
        <v>12</v>
      </c>
      <c r="D28" s="115">
        <v>277</v>
      </c>
      <c r="E28" s="116">
        <v>9.2890677397719656</v>
      </c>
      <c r="F28" s="116">
        <v>9.2890677397719656</v>
      </c>
      <c r="G28" s="117">
        <v>68.276324614352774</v>
      </c>
      <c r="H28" s="106"/>
      <c r="K28" s="165"/>
      <c r="L28" s="114" t="s">
        <v>12</v>
      </c>
      <c r="M28" s="115">
        <v>19961</v>
      </c>
      <c r="N28" s="116">
        <v>8.2693964802969546</v>
      </c>
      <c r="O28" s="116">
        <v>8.2693964802969546</v>
      </c>
      <c r="P28" s="117">
        <v>66.250041427766547</v>
      </c>
      <c r="Q28" s="106"/>
    </row>
    <row r="29" spans="2:17">
      <c r="B29" s="165"/>
      <c r="C29" s="114" t="s">
        <v>13</v>
      </c>
      <c r="D29" s="115">
        <v>242</v>
      </c>
      <c r="E29" s="116">
        <v>8.1153588195841717</v>
      </c>
      <c r="F29" s="116">
        <v>8.1153588195841717</v>
      </c>
      <c r="G29" s="117">
        <v>76.391683433936947</v>
      </c>
      <c r="H29" s="106"/>
      <c r="K29" s="165"/>
      <c r="L29" s="114" t="s">
        <v>13</v>
      </c>
      <c r="M29" s="115">
        <v>20983</v>
      </c>
      <c r="N29" s="116">
        <v>8.6927882543996287</v>
      </c>
      <c r="O29" s="116">
        <v>8.6927882543996287</v>
      </c>
      <c r="P29" s="117">
        <v>74.942829682166177</v>
      </c>
      <c r="Q29" s="106"/>
    </row>
    <row r="30" spans="2:17">
      <c r="B30" s="165"/>
      <c r="C30" s="114" t="s">
        <v>15</v>
      </c>
      <c r="D30" s="115">
        <v>251</v>
      </c>
      <c r="E30" s="116">
        <v>8.4171696847753186</v>
      </c>
      <c r="F30" s="116">
        <v>8.4171696847753186</v>
      </c>
      <c r="G30" s="117">
        <v>84.808853118712264</v>
      </c>
      <c r="H30" s="106"/>
      <c r="K30" s="165"/>
      <c r="L30" s="114" t="s">
        <v>15</v>
      </c>
      <c r="M30" s="115">
        <v>21440</v>
      </c>
      <c r="N30" s="116">
        <v>8.8821131475159909</v>
      </c>
      <c r="O30" s="116">
        <v>8.8821131475159909</v>
      </c>
      <c r="P30" s="117">
        <v>83.824942829682172</v>
      </c>
      <c r="Q30" s="106"/>
    </row>
    <row r="31" spans="2:17">
      <c r="B31" s="165"/>
      <c r="C31" s="114" t="s">
        <v>16</v>
      </c>
      <c r="D31" s="115">
        <v>210</v>
      </c>
      <c r="E31" s="116">
        <v>7.042253521126761</v>
      </c>
      <c r="F31" s="116">
        <v>7.042253521126761</v>
      </c>
      <c r="G31" s="117">
        <v>91.851106639839031</v>
      </c>
      <c r="H31" s="106"/>
      <c r="K31" s="165"/>
      <c r="L31" s="114" t="s">
        <v>16</v>
      </c>
      <c r="M31" s="115">
        <v>19879</v>
      </c>
      <c r="N31" s="116">
        <v>8.2354257117290288</v>
      </c>
      <c r="O31" s="116">
        <v>8.2354257117290288</v>
      </c>
      <c r="P31" s="117">
        <v>92.060368541411194</v>
      </c>
      <c r="Q31" s="106"/>
    </row>
    <row r="32" spans="2:17">
      <c r="B32" s="165"/>
      <c r="C32" s="114" t="s">
        <v>17</v>
      </c>
      <c r="D32" s="115">
        <v>243</v>
      </c>
      <c r="E32" s="116">
        <v>8.148893360160967</v>
      </c>
      <c r="F32" s="116">
        <v>8.148893360160967</v>
      </c>
      <c r="G32" s="117">
        <v>100</v>
      </c>
      <c r="H32" s="106"/>
      <c r="K32" s="165"/>
      <c r="L32" s="114" t="s">
        <v>17</v>
      </c>
      <c r="M32" s="115">
        <v>19165</v>
      </c>
      <c r="N32" s="116">
        <v>7.9396314585888046</v>
      </c>
      <c r="O32" s="116">
        <v>7.9396314585888046</v>
      </c>
      <c r="P32" s="117">
        <v>100</v>
      </c>
      <c r="Q32" s="106"/>
    </row>
    <row r="33" spans="2:17" ht="14.95" thickBot="1">
      <c r="B33" s="166"/>
      <c r="C33" s="118" t="s">
        <v>42</v>
      </c>
      <c r="D33" s="119">
        <v>2982</v>
      </c>
      <c r="E33" s="120">
        <v>100</v>
      </c>
      <c r="F33" s="120">
        <v>100</v>
      </c>
      <c r="G33" s="121"/>
      <c r="H33" s="106"/>
      <c r="K33" s="166"/>
      <c r="L33" s="118" t="s">
        <v>42</v>
      </c>
      <c r="M33" s="119">
        <v>241384</v>
      </c>
      <c r="N33" s="120">
        <v>100</v>
      </c>
      <c r="O33" s="120">
        <v>100</v>
      </c>
      <c r="P33" s="121"/>
      <c r="Q33" s="106"/>
    </row>
    <row r="34" spans="2:17">
      <c r="B34" t="s">
        <v>91</v>
      </c>
      <c r="P34" t="s">
        <v>56</v>
      </c>
    </row>
  </sheetData>
  <mergeCells count="12">
    <mergeCell ref="B1:G1"/>
    <mergeCell ref="K1:P1"/>
    <mergeCell ref="B2:C2"/>
    <mergeCell ref="K2:L2"/>
    <mergeCell ref="B3:B15"/>
    <mergeCell ref="K3:K15"/>
    <mergeCell ref="B19:G19"/>
    <mergeCell ref="K19:P19"/>
    <mergeCell ref="B20:C20"/>
    <mergeCell ref="K20:L20"/>
    <mergeCell ref="B21:B33"/>
    <mergeCell ref="K21:K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Valori assoluti</vt:lpstr>
      <vt:lpstr>C.P. per anno</vt:lpstr>
      <vt:lpstr>C.P. per mese</vt:lpstr>
      <vt:lpstr>Variazioni</vt:lpstr>
      <vt:lpstr>ISTAT 16 senzaIncMort</vt:lpstr>
      <vt:lpstr>2018 da spss</vt:lpstr>
      <vt:lpstr>2019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cp:lastPrinted>2016-11-23T11:04:20Z</cp:lastPrinted>
  <dcterms:created xsi:type="dcterms:W3CDTF">2015-11-25T13:53:18Z</dcterms:created>
  <dcterms:modified xsi:type="dcterms:W3CDTF">2020-11-18T13:04:00Z</dcterms:modified>
</cp:coreProperties>
</file>